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9" i="6" l="1"/>
  <c r="E39" i="6"/>
  <c r="D39" i="6"/>
  <c r="F36" i="6"/>
  <c r="E36" i="6"/>
  <c r="D36" i="6"/>
  <c r="F33" i="6"/>
  <c r="E33" i="6"/>
  <c r="D33" i="6"/>
  <c r="F29" i="6"/>
  <c r="E29" i="6"/>
  <c r="D29" i="6"/>
  <c r="F26" i="6"/>
  <c r="E26" i="6"/>
  <c r="D26" i="6"/>
  <c r="F17" i="6"/>
  <c r="E17" i="6"/>
  <c r="D17" i="6"/>
  <c r="F14" i="6"/>
  <c r="E14" i="6"/>
  <c r="D14" i="6"/>
  <c r="F11" i="6"/>
  <c r="E11" i="6"/>
  <c r="D11" i="6"/>
  <c r="K27" i="5"/>
  <c r="L27" i="5"/>
  <c r="M27" i="5"/>
  <c r="K58" i="5"/>
  <c r="K59" i="5" s="1"/>
  <c r="L58" i="5"/>
  <c r="M58" i="5"/>
  <c r="M59" i="5" s="1"/>
  <c r="K54" i="5"/>
  <c r="L54" i="5"/>
  <c r="M54" i="5"/>
  <c r="K45" i="5"/>
  <c r="L45" i="5"/>
  <c r="M45" i="5"/>
  <c r="K39" i="5"/>
  <c r="L39" i="5"/>
  <c r="M39" i="5"/>
  <c r="L59" i="5" l="1"/>
  <c r="D18" i="6"/>
  <c r="F18" i="6"/>
  <c r="E40" i="6"/>
  <c r="E18" i="6"/>
  <c r="D40" i="6"/>
  <c r="F40" i="6"/>
</calcChain>
</file>

<file path=xl/sharedStrings.xml><?xml version="1.0" encoding="utf-8"?>
<sst xmlns="http://schemas.openxmlformats.org/spreadsheetml/2006/main" count="487" uniqueCount="278">
  <si>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</si>
  <si>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</si>
  <si>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</si>
  <si>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</si>
  <si>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</si>
  <si>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</si>
  <si>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</si>
  <si>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</si>
  <si>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</si>
  <si>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</si>
  <si>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</si>
  <si>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</si>
  <si>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</si>
  <si>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</si>
  <si>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</si>
  <si>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</si>
  <si>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</si>
  <si>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</si>
  <si>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</si>
  <si>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</si>
  <si>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</si>
  <si>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</si>
  <si>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</si>
  <si>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</si>
  <si>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</si>
  <si>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</si>
  <si>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</si>
  <si>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</si>
  <si>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</si>
  <si>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</si>
  <si>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</si>
  <si>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</si>
  <si>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</si>
  <si>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</si>
  <si>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</si>
  <si>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</si>
  <si>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</si>
  <si>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</si>
  <si>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</si>
  <si>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</si>
  <si>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</si>
  <si>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</si>
  <si>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</si>
  <si>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</si>
  <si>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</si>
  <si>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</si>
  <si>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</si>
  <si>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</si>
  <si>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</si>
  <si>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</si>
  <si>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</si>
  <si>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</si>
  <si>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</si>
  <si>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</si>
  <si>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</si>
  <si>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</si>
  <si>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</si>
  <si>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</si>
  <si>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</si>
  <si>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</si>
  <si>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</si>
  <si>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</si>
  <si>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</si>
  <si>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</si>
  <si>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</si>
  <si>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</si>
  <si>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</si>
  <si>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</si>
  <si>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</si>
  <si>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</si>
  <si>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</si>
  <si>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</si>
  <si>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</si>
  <si>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</si>
  <si>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</si>
  <si>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</si>
  <si>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</si>
  <si>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</si>
  <si>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</si>
  <si>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</si>
  <si>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</si>
  <si>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</si>
  <si>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</si>
  <si>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Baghdad Motor Cars Servicing (SBMC)</t>
  </si>
  <si>
    <t>Al-Mosul for funfairs (SMOF)</t>
  </si>
  <si>
    <t>Northern Soft Drinks (INSD)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</si>
  <si>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</si>
  <si>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</si>
  <si>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</si>
  <si>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</si>
  <si>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</si>
  <si>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</si>
  <si>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</si>
  <si>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</si>
  <si>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</si>
  <si>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</si>
  <si>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</si>
  <si>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The Light Industries</t>
  </si>
  <si>
    <t>ITLI</t>
  </si>
  <si>
    <t>Iraqi Islamic Bank</t>
  </si>
  <si>
    <t>BIIB</t>
  </si>
  <si>
    <t>BBAY</t>
  </si>
  <si>
    <t>Babylon Bank</t>
  </si>
  <si>
    <t>Investment Bank of Iraq</t>
  </si>
  <si>
    <t>BIBI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</si>
  <si>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</si>
  <si>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</si>
  <si>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</si>
  <si>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</si>
  <si>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</si>
  <si>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</si>
  <si>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</si>
  <si>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</si>
  <si>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</si>
  <si>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</si>
  <si>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</si>
  <si>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</si>
  <si>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</si>
  <si>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</si>
  <si>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</si>
  <si>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</si>
  <si>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</si>
  <si>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</si>
  <si>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</si>
  <si>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</si>
  <si>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</si>
  <si>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</si>
  <si>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</si>
  <si>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</si>
  <si>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</si>
  <si>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</si>
  <si>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</si>
  <si>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</si>
  <si>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</si>
  <si>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</si>
  <si>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</si>
  <si>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</si>
  <si>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</si>
  <si>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</si>
  <si>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</si>
  <si>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</si>
  <si>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</si>
  <si>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</si>
  <si>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</si>
  <si>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</si>
  <si>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</si>
  <si>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 -HiLal Industries</t>
  </si>
  <si>
    <t>IHLI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</si>
  <si>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</si>
  <si>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</si>
  <si>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</si>
  <si>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</si>
  <si>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</si>
  <si>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</si>
  <si>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</si>
  <si>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</si>
  <si>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</si>
  <si>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</si>
  <si>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</si>
  <si>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</si>
  <si>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</si>
  <si>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</si>
  <si>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</si>
  <si>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</si>
  <si>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</si>
  <si>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</si>
  <si>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2/10/2013 for not produce the Annual disclosure for 2013,2014 and  the quarterly disclosure for (second ,third )  of 2013 and first  quarter for 2014, the quartely disclosure for the first&amp;second and thired quarter of 2015 . At closing price( 0.350).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</si>
  <si>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</si>
  <si>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</si>
  <si>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</si>
  <si>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</si>
  <si>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</si>
  <si>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</si>
  <si>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suspende trading from 5/8/2012 for not producing Annual disclosure for (2010,2011,2012,2013,2014) and quartely disclosure for (first , second third ) of 2014 and first&amp;second thired quarter for 2015 at closing price (1.690) ID 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</si>
  <si>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</si>
  <si>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</si>
  <si>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</si>
  <si>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</si>
  <si>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</si>
  <si>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</si>
  <si>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</si>
  <si>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</si>
  <si>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</si>
  <si>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</si>
  <si>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</si>
  <si>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</si>
  <si>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</si>
  <si>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</si>
  <si>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</si>
  <si>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</si>
  <si>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</si>
  <si>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</si>
  <si>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</si>
  <si>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</si>
  <si>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</si>
  <si>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</si>
  <si>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</si>
  <si>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</si>
  <si>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</si>
  <si>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</si>
  <si>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</si>
  <si>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</si>
  <si>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</si>
  <si>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</si>
  <si>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</si>
  <si>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</si>
  <si>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</si>
  <si>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</si>
  <si>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</si>
  <si>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</si>
  <si>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</si>
  <si>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</si>
  <si>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</si>
  <si>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</si>
  <si>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</si>
  <si>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</si>
  <si>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</si>
  <si>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</si>
  <si>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</si>
  <si>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</si>
  <si>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</si>
  <si>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</si>
  <si>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</si>
  <si>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</si>
  <si>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</si>
  <si>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</si>
  <si>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</si>
  <si>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</si>
  <si>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</si>
  <si>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</si>
  <si>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</si>
  <si>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</si>
  <si>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</si>
  <si>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</si>
  <si>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</si>
  <si>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</si>
  <si>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>al- nukhba for construction</t>
  </si>
  <si>
    <t>SNUC</t>
  </si>
  <si>
    <t>National Bank Of Iraq(BNOI)</t>
  </si>
  <si>
    <t xml:space="preserve">General Assembly Meeting will be holding on Thursday 26/5/2016 at Bank Of Baghdad,  to discuss financial statement of the ended year 2015,cash divided from  ,suspend trading from 23/5/2016 . </t>
  </si>
  <si>
    <t>BBOB</t>
  </si>
  <si>
    <t>Bank Of Baghdad</t>
  </si>
  <si>
    <t>Total of Insurance  Sector</t>
  </si>
  <si>
    <t>Al-Khatem Telecoms</t>
  </si>
  <si>
    <t>TZNI</t>
  </si>
  <si>
    <t xml:space="preserve">General Assembly Meeting will be holding on Thursday 2/6/2016 at company building,  to discuss financial statement of the ended year 2015 ,suspend trading from 30/5/2016 . </t>
  </si>
  <si>
    <t>AL_RABITA AL_MALIYA CO(MTRA)</t>
  </si>
  <si>
    <t>Mamoura Realestate Investment</t>
  </si>
  <si>
    <t>SMRI</t>
  </si>
  <si>
    <t>Total of Agriculture sector</t>
  </si>
  <si>
    <t>Al-Ameen for Insurance( NAME)</t>
  </si>
  <si>
    <t>Regular Market  Bulletin  No (103)</t>
  </si>
  <si>
    <t>Trading Session Tuesday 31/5/2016</t>
  </si>
  <si>
    <t xml:space="preserve"> Non Trading Companies in Iraq Stock Exchange for Tuesday 31/5/2016</t>
  </si>
  <si>
    <t xml:space="preserve">                  suspend trading Companies in Iraq Stock Exchange for Tuesday 31/5/2016</t>
  </si>
  <si>
    <t xml:space="preserve"> News for listed companies in Iraq Stock Exchange for Tuesday 31/5/2016</t>
  </si>
  <si>
    <t>Special Orders</t>
  </si>
  <si>
    <t>Al-Hakma brokerage Firms (buy) and Al-United international  (sell) executed Special order to United Bank in  traded shares (20 000 000 000 )  share  in additional session time after 12 oclock .</t>
  </si>
  <si>
    <t>ISX  Index60 was about (510.23) point  which Increase about (0.45)</t>
  </si>
  <si>
    <t xml:space="preserve">Non Iraqis' Bulletin Tuesday,May 31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</si>
  <si>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</si>
  <si>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</si>
  <si>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</si>
  <si>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</si>
  <si>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</si>
  <si>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</si>
  <si>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</si>
  <si>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Total Bank sector</t>
  </si>
  <si>
    <t>Total Services sector</t>
  </si>
  <si>
    <t xml:space="preserve">Asia cell </t>
  </si>
  <si>
    <t>Total Telecommunication sector</t>
  </si>
  <si>
    <t>Grand Total</t>
  </si>
  <si>
    <t>Sell</t>
  </si>
  <si>
    <t>Total Industry sector</t>
  </si>
  <si>
    <t>Hotel Sector</t>
  </si>
  <si>
    <t>Total Hotel Sector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</si>
  <si>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 and after issuing the license of using its activity and completing all listing requirment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</si>
  <si>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 and after issuing the license of using its activity and completing all listing requirment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</si>
</sst>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7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  <font>
      <b/>
      <sz val="20"/>
      <color rgb="FF002060"/>
      <name val="Arial"/>
      <family val="2"/>
      <scheme val="minor"/>
    </font>
    <font>
      <b/>
      <sz val="14"/>
      <color rgb="FF002060"/>
      <name val="Arial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99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2" fillId="0" borderId="2" xfId="0" applyFont="1" applyBorder="1" applyAlignment="1">
      <alignment horizontal="left" vertical="center"/>
    </xf>
    <xf numFmtId="0" fontId="152" fillId="0" borderId="2" xfId="0" applyFont="1" applyBorder="1" applyAlignment="1">
      <alignment horizontal="left" vertical="center"/>
    </xf>
    <xf numFmtId="0" fontId="152" fillId="0" borderId="2" xfId="0" applyFont="1" applyBorder="1" applyAlignment="1">
      <alignment horizontal="left" vertical="center"/>
    </xf>
    <xf numFmtId="0" fontId="129" fillId="0" borderId="1" xfId="0" applyFont="1" applyBorder="1" applyAlignment="1">
      <alignment vertical="center"/>
    </xf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6" fillId="0" borderId="21" xfId="0" applyFont="1" applyBorder="1" applyAlignment="1">
      <alignment vertical="center"/>
    </xf>
    <xf numFmtId="0" fontId="167" fillId="0" borderId="2" xfId="1753" applyFont="1" applyBorder="1" applyAlignment="1">
      <alignment vertical="center"/>
    </xf>
    <xf numFmtId="0" fontId="166" fillId="0" borderId="0" xfId="0" applyFont="1" applyBorder="1" applyAlignment="1">
      <alignment vertical="center"/>
    </xf>
    <xf numFmtId="0" fontId="129" fillId="0" borderId="1" xfId="0" applyFont="1" applyBorder="1" applyAlignment="1">
      <alignment horizontal="left" vertical="center" wrapText="1"/>
    </xf>
    <xf numFmtId="3" fontId="131" fillId="0" borderId="0" xfId="0" applyNumberFormat="1" applyFont="1" applyAlignment="1">
      <alignment horizontal="left"/>
    </xf>
    <xf numFmtId="4" fontId="16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68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64" fillId="0" borderId="0" xfId="0" applyFont="1" applyBorder="1"/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69" fillId="0" borderId="7" xfId="0" applyFont="1" applyBorder="1" applyAlignment="1">
      <alignment horizontal="center" vertical="center"/>
    </xf>
    <xf numFmtId="0" fontId="162" fillId="0" borderId="1" xfId="0" applyFont="1" applyBorder="1" applyAlignment="1">
      <alignment horizontal="left" vertical="center" wrapText="1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2" fillId="0" borderId="2" xfId="0" applyFont="1" applyBorder="1" applyAlignment="1">
      <alignment horizontal="left" vertical="center"/>
    </xf>
    <xf numFmtId="0" fontId="152" fillId="0" borderId="3" xfId="0" applyFont="1" applyBorder="1" applyAlignment="1">
      <alignment horizontal="left" vertical="center"/>
    </xf>
    <xf numFmtId="0" fontId="152" fillId="0" borderId="4" xfId="0" applyFont="1" applyBorder="1" applyAlignment="1">
      <alignment horizontal="left" vertical="center"/>
    </xf>
    <xf numFmtId="0" fontId="161" fillId="0" borderId="1" xfId="0" applyFont="1" applyBorder="1" applyAlignment="1">
      <alignment horizontal="left" vertical="center" wrapText="1"/>
    </xf>
    <xf numFmtId="0" fontId="161" fillId="0" borderId="20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1219200</xdr:colOff>
      <xdr:row>3</xdr:row>
      <xdr:rowOff>180974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095500" cy="86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workbookViewId="0">
      <selection activeCell="M66" sqref="M66"/>
    </sheetView>
  </sheetViews>
  <sheetFormatPr defaultRowHeight="5.65" customHeight="1" x14ac:dyDescent="0.2"/>
  <cols>
    <col min="1" max="1" width="39.875" customWidth="1"/>
    <col min="2" max="2" width="6.25" customWidth="1"/>
    <col min="3" max="3" width="9" customWidth="1"/>
    <col min="4" max="4" width="8.125" customWidth="1"/>
    <col min="6" max="6" width="9.25" customWidth="1"/>
    <col min="7" max="7" width="9.62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2" width="13.75" customWidth="1"/>
    <col min="13" max="13" width="12.75" bestFit="1" customWidth="1"/>
  </cols>
  <sheetData>
    <row r="1" spans="1:13" s="17" customFormat="1" ht="15.75" customHeight="1" x14ac:dyDescent="0.2">
      <c r="J1" s="30"/>
    </row>
    <row r="2" spans="1:13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3" ht="43.5" customHeight="1" x14ac:dyDescent="0.2">
      <c r="A3" s="5" t="s">
        <v>252</v>
      </c>
      <c r="D3" s="17"/>
      <c r="E3" s="17"/>
      <c r="F3" s="17"/>
      <c r="G3" s="17"/>
      <c r="H3" s="3"/>
      <c r="I3" s="3"/>
      <c r="M3" s="17"/>
    </row>
    <row r="4" spans="1:13" ht="20.100000000000001" customHeight="1" x14ac:dyDescent="0.25">
      <c r="A4" s="5" t="s">
        <v>2</v>
      </c>
      <c r="B4" s="61">
        <v>4854667060.3299999</v>
      </c>
      <c r="C4" s="61"/>
      <c r="D4" s="38"/>
      <c r="E4" s="17"/>
      <c r="G4" s="3"/>
      <c r="H4" s="3"/>
      <c r="I4" s="5" t="s">
        <v>6</v>
      </c>
      <c r="K4" s="24">
        <v>33</v>
      </c>
      <c r="L4" s="14"/>
      <c r="M4" s="14"/>
    </row>
    <row r="5" spans="1:13" ht="20.100000000000001" customHeight="1" x14ac:dyDescent="0.25">
      <c r="A5" s="5" t="s">
        <v>3</v>
      </c>
      <c r="B5" s="61">
        <v>20974807140</v>
      </c>
      <c r="C5" s="61"/>
      <c r="D5" s="38"/>
      <c r="E5" s="17"/>
      <c r="G5" s="21"/>
      <c r="H5" s="3"/>
      <c r="I5" s="5" t="s">
        <v>7</v>
      </c>
      <c r="K5" s="24">
        <v>14</v>
      </c>
      <c r="L5" s="14"/>
      <c r="M5" s="14"/>
    </row>
    <row r="6" spans="1:13" ht="20.100000000000001" customHeight="1" x14ac:dyDescent="0.25">
      <c r="A6" s="5" t="s">
        <v>4</v>
      </c>
      <c r="B6" s="69">
        <v>548</v>
      </c>
      <c r="C6" s="69"/>
      <c r="D6" s="16"/>
      <c r="E6" s="17"/>
      <c r="F6" s="3"/>
      <c r="G6" s="21"/>
      <c r="H6" s="3"/>
      <c r="I6" s="5" t="s">
        <v>8</v>
      </c>
      <c r="K6" s="24">
        <v>5</v>
      </c>
      <c r="L6" s="14"/>
      <c r="M6" s="14"/>
    </row>
    <row r="7" spans="1:13" ht="20.100000000000001" customHeight="1" x14ac:dyDescent="0.25">
      <c r="A7" s="5" t="s">
        <v>55</v>
      </c>
      <c r="B7" s="67">
        <v>510.23</v>
      </c>
      <c r="C7" s="67"/>
      <c r="E7" s="17"/>
      <c r="F7" s="3"/>
      <c r="G7" s="21"/>
      <c r="H7" s="23"/>
      <c r="I7" s="5" t="s">
        <v>40</v>
      </c>
      <c r="K7" s="24">
        <v>2</v>
      </c>
      <c r="L7" s="14"/>
      <c r="M7" s="41"/>
    </row>
    <row r="8" spans="1:13" ht="20.100000000000001" customHeight="1" x14ac:dyDescent="0.25">
      <c r="A8" s="5" t="s">
        <v>1</v>
      </c>
      <c r="B8" s="62">
        <v>0.45</v>
      </c>
      <c r="C8" s="62"/>
      <c r="D8" s="27"/>
      <c r="E8" s="26"/>
      <c r="F8" s="3"/>
      <c r="G8" s="21"/>
      <c r="H8" s="23"/>
      <c r="I8" s="66" t="s">
        <v>34</v>
      </c>
      <c r="J8" s="66"/>
      <c r="K8" s="19">
        <v>16</v>
      </c>
      <c r="L8" s="14"/>
      <c r="M8" s="14"/>
    </row>
    <row r="9" spans="1:13" ht="20.100000000000001" customHeight="1" x14ac:dyDescent="0.25">
      <c r="A9" s="5" t="s">
        <v>5</v>
      </c>
      <c r="B9" s="22">
        <v>98</v>
      </c>
      <c r="C9" s="17"/>
      <c r="D9" s="25"/>
      <c r="E9" s="20"/>
      <c r="F9" s="3"/>
      <c r="G9" s="21"/>
      <c r="H9" s="21"/>
      <c r="I9" s="5" t="s">
        <v>39</v>
      </c>
      <c r="K9" s="24">
        <v>47</v>
      </c>
      <c r="L9" s="14"/>
      <c r="M9" s="17"/>
    </row>
    <row r="10" spans="1:13" ht="23.25" customHeight="1" x14ac:dyDescent="0.4">
      <c r="A10" s="68" t="s">
        <v>251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</row>
    <row r="11" spans="1:13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3" ht="15" customHeight="1" x14ac:dyDescent="0.2">
      <c r="A12" s="63" t="s">
        <v>49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5"/>
    </row>
    <row r="13" spans="1:13" s="17" customFormat="1" ht="15" customHeight="1" x14ac:dyDescent="0.2">
      <c r="A13" s="6" t="s">
        <v>102</v>
      </c>
      <c r="B13" s="6" t="s">
        <v>101</v>
      </c>
      <c r="C13" s="15">
        <v>0.18</v>
      </c>
      <c r="D13" s="15">
        <v>0.19</v>
      </c>
      <c r="E13" s="15">
        <v>0.18</v>
      </c>
      <c r="F13" s="15">
        <v>0.18</v>
      </c>
      <c r="G13" s="15">
        <v>0.18</v>
      </c>
      <c r="H13" s="15">
        <v>0.18</v>
      </c>
      <c r="I13" s="15">
        <v>0.18</v>
      </c>
      <c r="J13" s="39">
        <v>0</v>
      </c>
      <c r="K13" s="44">
        <v>6</v>
      </c>
      <c r="L13" s="42">
        <v>15647563</v>
      </c>
      <c r="M13" s="42">
        <v>2817561.34</v>
      </c>
    </row>
    <row r="14" spans="1:13" s="17" customFormat="1" ht="15" customHeight="1" x14ac:dyDescent="0.2">
      <c r="A14" s="6" t="s">
        <v>241</v>
      </c>
      <c r="B14" s="6" t="s">
        <v>240</v>
      </c>
      <c r="C14" s="15">
        <v>0.68</v>
      </c>
      <c r="D14" s="15">
        <v>0.71</v>
      </c>
      <c r="E14" s="15">
        <v>0.68</v>
      </c>
      <c r="F14" s="15">
        <v>0.69</v>
      </c>
      <c r="G14" s="15">
        <v>0.68</v>
      </c>
      <c r="H14" s="15">
        <v>0.71</v>
      </c>
      <c r="I14" s="15">
        <v>0.69</v>
      </c>
      <c r="J14" s="39">
        <v>2.9</v>
      </c>
      <c r="K14" s="44">
        <v>31</v>
      </c>
      <c r="L14" s="42">
        <v>136349009</v>
      </c>
      <c r="M14" s="42">
        <v>94303326.120000005</v>
      </c>
    </row>
    <row r="15" spans="1:13" s="17" customFormat="1" ht="15" customHeight="1" x14ac:dyDescent="0.2">
      <c r="A15" s="6" t="s">
        <v>157</v>
      </c>
      <c r="B15" s="6" t="s">
        <v>158</v>
      </c>
      <c r="C15" s="15">
        <v>0.38</v>
      </c>
      <c r="D15" s="15">
        <v>0.39</v>
      </c>
      <c r="E15" s="15">
        <v>0.37</v>
      </c>
      <c r="F15" s="15">
        <v>0.39</v>
      </c>
      <c r="G15" s="15">
        <v>0.38</v>
      </c>
      <c r="H15" s="15">
        <v>0.39</v>
      </c>
      <c r="I15" s="15">
        <v>0.38</v>
      </c>
      <c r="J15" s="39">
        <v>2.63</v>
      </c>
      <c r="K15" s="44">
        <v>43</v>
      </c>
      <c r="L15" s="42">
        <v>100620000</v>
      </c>
      <c r="M15" s="42">
        <v>39061408.140000001</v>
      </c>
    </row>
    <row r="16" spans="1:13" s="17" customFormat="1" ht="15" customHeight="1" x14ac:dyDescent="0.2">
      <c r="A16" s="6" t="s">
        <v>213</v>
      </c>
      <c r="B16" s="6" t="s">
        <v>212</v>
      </c>
      <c r="C16" s="15">
        <v>0.15</v>
      </c>
      <c r="D16" s="15">
        <v>0.15</v>
      </c>
      <c r="E16" s="15">
        <v>0.15</v>
      </c>
      <c r="F16" s="15">
        <v>0.15</v>
      </c>
      <c r="G16" s="15">
        <v>0.15</v>
      </c>
      <c r="H16" s="15">
        <v>0.15</v>
      </c>
      <c r="I16" s="15">
        <v>0.15</v>
      </c>
      <c r="J16" s="39">
        <v>0</v>
      </c>
      <c r="K16" s="44">
        <v>21</v>
      </c>
      <c r="L16" s="42">
        <v>70500000</v>
      </c>
      <c r="M16" s="42">
        <v>10575000</v>
      </c>
    </row>
    <row r="17" spans="1:14" s="17" customFormat="1" ht="15" customHeight="1" x14ac:dyDescent="0.2">
      <c r="A17" s="6" t="s">
        <v>77</v>
      </c>
      <c r="B17" s="6" t="s">
        <v>71</v>
      </c>
      <c r="C17" s="15">
        <v>0.33</v>
      </c>
      <c r="D17" s="15">
        <v>0.34</v>
      </c>
      <c r="E17" s="15">
        <v>0.33</v>
      </c>
      <c r="F17" s="15">
        <v>0.33</v>
      </c>
      <c r="G17" s="15">
        <v>0.33</v>
      </c>
      <c r="H17" s="15">
        <v>0.34</v>
      </c>
      <c r="I17" s="15">
        <v>0.33</v>
      </c>
      <c r="J17" s="39">
        <v>3.03</v>
      </c>
      <c r="K17" s="44">
        <v>21</v>
      </c>
      <c r="L17" s="42">
        <v>155325677</v>
      </c>
      <c r="M17" s="42">
        <v>51797473.409999996</v>
      </c>
    </row>
    <row r="18" spans="1:14" s="17" customFormat="1" ht="15" customHeight="1" x14ac:dyDescent="0.2">
      <c r="A18" s="6" t="s">
        <v>103</v>
      </c>
      <c r="B18" s="6" t="s">
        <v>104</v>
      </c>
      <c r="C18" s="15">
        <v>0.42</v>
      </c>
      <c r="D18" s="15">
        <v>0.42</v>
      </c>
      <c r="E18" s="15">
        <v>0.42</v>
      </c>
      <c r="F18" s="15">
        <v>0.42</v>
      </c>
      <c r="G18" s="15">
        <v>0.42</v>
      </c>
      <c r="H18" s="15">
        <v>0.42</v>
      </c>
      <c r="I18" s="15">
        <v>0.42</v>
      </c>
      <c r="J18" s="39">
        <v>0</v>
      </c>
      <c r="K18" s="44">
        <v>8</v>
      </c>
      <c r="L18" s="42">
        <v>23100000</v>
      </c>
      <c r="M18" s="42">
        <v>9702000</v>
      </c>
    </row>
    <row r="19" spans="1:14" s="17" customFormat="1" ht="15" customHeight="1" x14ac:dyDescent="0.2">
      <c r="A19" s="6" t="s">
        <v>99</v>
      </c>
      <c r="B19" s="6" t="s">
        <v>100</v>
      </c>
      <c r="C19" s="15">
        <v>0.4</v>
      </c>
      <c r="D19" s="15">
        <v>0.4</v>
      </c>
      <c r="E19" s="15">
        <v>0.4</v>
      </c>
      <c r="F19" s="15">
        <v>0.4</v>
      </c>
      <c r="G19" s="15">
        <v>0.41</v>
      </c>
      <c r="H19" s="15">
        <v>0.4</v>
      </c>
      <c r="I19" s="15">
        <v>0.41</v>
      </c>
      <c r="J19" s="39">
        <v>-2.44</v>
      </c>
      <c r="K19" s="44">
        <v>1</v>
      </c>
      <c r="L19" s="42">
        <v>100000</v>
      </c>
      <c r="M19" s="42">
        <v>40000</v>
      </c>
    </row>
    <row r="20" spans="1:14" s="17" customFormat="1" ht="15" customHeight="1" x14ac:dyDescent="0.2">
      <c r="A20" s="6" t="s">
        <v>44</v>
      </c>
      <c r="B20" s="6" t="s">
        <v>45</v>
      </c>
      <c r="C20" s="15">
        <v>0.3</v>
      </c>
      <c r="D20" s="15">
        <v>0.3</v>
      </c>
      <c r="E20" s="15">
        <v>0.3</v>
      </c>
      <c r="F20" s="15">
        <v>0.3</v>
      </c>
      <c r="G20" s="15">
        <v>0.28000000000000003</v>
      </c>
      <c r="H20" s="15">
        <v>0.3</v>
      </c>
      <c r="I20" s="15">
        <v>0.3</v>
      </c>
      <c r="J20" s="39">
        <v>0</v>
      </c>
      <c r="K20" s="44">
        <v>13</v>
      </c>
      <c r="L20" s="42">
        <v>26600000</v>
      </c>
      <c r="M20" s="42">
        <v>7980000</v>
      </c>
    </row>
    <row r="21" spans="1:14" s="17" customFormat="1" ht="15" customHeight="1" x14ac:dyDescent="0.2">
      <c r="A21" s="6" t="s">
        <v>216</v>
      </c>
      <c r="B21" s="6" t="s">
        <v>217</v>
      </c>
      <c r="C21" s="15">
        <v>0.18</v>
      </c>
      <c r="D21" s="15">
        <v>0.19</v>
      </c>
      <c r="E21" s="15">
        <v>0.18</v>
      </c>
      <c r="F21" s="15">
        <v>0.19</v>
      </c>
      <c r="G21" s="15">
        <v>0.18</v>
      </c>
      <c r="H21" s="15">
        <v>0.19</v>
      </c>
      <c r="I21" s="15">
        <v>0.18</v>
      </c>
      <c r="J21" s="39">
        <v>5.56</v>
      </c>
      <c r="K21" s="44">
        <v>6</v>
      </c>
      <c r="L21" s="42">
        <v>25000000</v>
      </c>
      <c r="M21" s="42">
        <v>4650000</v>
      </c>
    </row>
    <row r="22" spans="1:14" s="17" customFormat="1" ht="15" customHeight="1" x14ac:dyDescent="0.2">
      <c r="A22" s="6" t="s">
        <v>210</v>
      </c>
      <c r="B22" s="6" t="s">
        <v>211</v>
      </c>
      <c r="C22" s="15">
        <v>0.85</v>
      </c>
      <c r="D22" s="15">
        <v>0.85</v>
      </c>
      <c r="E22" s="15">
        <v>0.85</v>
      </c>
      <c r="F22" s="15">
        <v>0.85</v>
      </c>
      <c r="G22" s="15">
        <v>0.85</v>
      </c>
      <c r="H22" s="15">
        <v>0.85</v>
      </c>
      <c r="I22" s="15">
        <v>0.85</v>
      </c>
      <c r="J22" s="39">
        <v>0</v>
      </c>
      <c r="K22" s="44">
        <v>4</v>
      </c>
      <c r="L22" s="42">
        <v>25200000</v>
      </c>
      <c r="M22" s="42">
        <v>21420000</v>
      </c>
    </row>
    <row r="23" spans="1:14" s="17" customFormat="1" ht="15" customHeight="1" x14ac:dyDescent="0.2">
      <c r="A23" s="6" t="s">
        <v>134</v>
      </c>
      <c r="B23" s="6" t="s">
        <v>135</v>
      </c>
      <c r="C23" s="15">
        <v>0.13</v>
      </c>
      <c r="D23" s="15">
        <v>0.14000000000000001</v>
      </c>
      <c r="E23" s="15">
        <v>0.13</v>
      </c>
      <c r="F23" s="15">
        <v>0.13</v>
      </c>
      <c r="G23" s="15">
        <v>0.13</v>
      </c>
      <c r="H23" s="15">
        <v>0.14000000000000001</v>
      </c>
      <c r="I23" s="15">
        <v>0.13</v>
      </c>
      <c r="J23" s="39">
        <v>7.69</v>
      </c>
      <c r="K23" s="44">
        <v>12</v>
      </c>
      <c r="L23" s="42">
        <v>25200000</v>
      </c>
      <c r="M23" s="42">
        <v>3278000</v>
      </c>
    </row>
    <row r="24" spans="1:14" s="17" customFormat="1" ht="15" customHeight="1" x14ac:dyDescent="0.2">
      <c r="A24" s="6" t="s">
        <v>124</v>
      </c>
      <c r="B24" s="6" t="s">
        <v>141</v>
      </c>
      <c r="C24" s="15">
        <v>0.46</v>
      </c>
      <c r="D24" s="15">
        <v>0.48</v>
      </c>
      <c r="E24" s="15">
        <v>0.46</v>
      </c>
      <c r="F24" s="15">
        <v>0.46</v>
      </c>
      <c r="G24" s="15">
        <v>0.45</v>
      </c>
      <c r="H24" s="15">
        <v>0.46</v>
      </c>
      <c r="I24" s="15">
        <v>0.45</v>
      </c>
      <c r="J24" s="39">
        <v>2.2200000000000002</v>
      </c>
      <c r="K24" s="44">
        <v>8</v>
      </c>
      <c r="L24" s="42">
        <v>22964632</v>
      </c>
      <c r="M24" s="42">
        <v>10663730.720000001</v>
      </c>
    </row>
    <row r="25" spans="1:14" s="17" customFormat="1" ht="15" customHeight="1" x14ac:dyDescent="0.2">
      <c r="A25" s="6" t="s">
        <v>193</v>
      </c>
      <c r="B25" s="6" t="s">
        <v>194</v>
      </c>
      <c r="C25" s="15">
        <v>0.9</v>
      </c>
      <c r="D25" s="15">
        <v>0.9</v>
      </c>
      <c r="E25" s="15">
        <v>0.9</v>
      </c>
      <c r="F25" s="15">
        <v>0.9</v>
      </c>
      <c r="G25" s="15">
        <v>0.9</v>
      </c>
      <c r="H25" s="15">
        <v>0.9</v>
      </c>
      <c r="I25" s="15">
        <v>0.9</v>
      </c>
      <c r="J25" s="39">
        <v>0</v>
      </c>
      <c r="K25" s="44">
        <v>2</v>
      </c>
      <c r="L25" s="42">
        <v>30311300</v>
      </c>
      <c r="M25" s="42">
        <v>27280170</v>
      </c>
    </row>
    <row r="26" spans="1:14" s="17" customFormat="1" ht="15" customHeight="1" x14ac:dyDescent="0.2">
      <c r="A26" s="6" t="s">
        <v>151</v>
      </c>
      <c r="B26" s="6" t="s">
        <v>152</v>
      </c>
      <c r="C26" s="15">
        <v>0.21</v>
      </c>
      <c r="D26" s="15">
        <v>0.21</v>
      </c>
      <c r="E26" s="15">
        <v>0.21</v>
      </c>
      <c r="F26" s="15">
        <v>0.21</v>
      </c>
      <c r="G26" s="15">
        <v>0.21</v>
      </c>
      <c r="H26" s="15">
        <v>0.21</v>
      </c>
      <c r="I26" s="15">
        <v>0.21</v>
      </c>
      <c r="J26" s="39">
        <v>0</v>
      </c>
      <c r="K26" s="44">
        <v>7</v>
      </c>
      <c r="L26" s="42">
        <v>20002000000</v>
      </c>
      <c r="M26" s="42">
        <v>4200420000</v>
      </c>
    </row>
    <row r="27" spans="1:14" s="28" customFormat="1" ht="15" customHeight="1" x14ac:dyDescent="0.2">
      <c r="A27" s="6" t="s">
        <v>20</v>
      </c>
      <c r="B27" s="70"/>
      <c r="C27" s="71"/>
      <c r="D27" s="71"/>
      <c r="E27" s="71"/>
      <c r="F27" s="71"/>
      <c r="G27" s="71"/>
      <c r="H27" s="71"/>
      <c r="I27" s="71"/>
      <c r="J27" s="72"/>
      <c r="K27" s="42">
        <f>SUM(K13:K26)</f>
        <v>183</v>
      </c>
      <c r="L27" s="32">
        <f>SUM(L13:L26)</f>
        <v>20658918181</v>
      </c>
      <c r="M27" s="32">
        <f>SUM(M13:M26)</f>
        <v>4483988669.7299995</v>
      </c>
      <c r="N27" s="17"/>
    </row>
    <row r="28" spans="1:14" s="17" customFormat="1" ht="15" customHeight="1" x14ac:dyDescent="0.2">
      <c r="A28" s="73" t="s">
        <v>105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5"/>
    </row>
    <row r="29" spans="1:14" s="28" customFormat="1" ht="15" customHeight="1" x14ac:dyDescent="0.2">
      <c r="A29" s="6" t="s">
        <v>65</v>
      </c>
      <c r="B29" s="6" t="s">
        <v>143</v>
      </c>
      <c r="C29" s="15">
        <v>4.2699999999999996</v>
      </c>
      <c r="D29" s="15">
        <v>4.55</v>
      </c>
      <c r="E29" s="15">
        <v>4.2699999999999996</v>
      </c>
      <c r="F29" s="15">
        <v>4.45</v>
      </c>
      <c r="G29" s="15">
        <v>4.26</v>
      </c>
      <c r="H29" s="15">
        <v>4.55</v>
      </c>
      <c r="I29" s="15">
        <v>4.26</v>
      </c>
      <c r="J29" s="39">
        <v>6.81</v>
      </c>
      <c r="K29" s="44">
        <v>60</v>
      </c>
      <c r="L29" s="42">
        <v>7980875</v>
      </c>
      <c r="M29" s="42">
        <v>35519971.5</v>
      </c>
      <c r="N29" s="17"/>
    </row>
    <row r="30" spans="1:14" s="28" customFormat="1" ht="15" customHeight="1" x14ac:dyDescent="0.2">
      <c r="A30" s="6" t="s">
        <v>235</v>
      </c>
      <c r="B30" s="70"/>
      <c r="C30" s="71"/>
      <c r="D30" s="71"/>
      <c r="E30" s="71"/>
      <c r="F30" s="71"/>
      <c r="G30" s="71"/>
      <c r="H30" s="71"/>
      <c r="I30" s="71"/>
      <c r="J30" s="72"/>
      <c r="K30" s="44">
        <v>60</v>
      </c>
      <c r="L30" s="42">
        <v>7980875</v>
      </c>
      <c r="M30" s="42">
        <v>35519971.5</v>
      </c>
    </row>
    <row r="31" spans="1:14" s="28" customFormat="1" ht="15" customHeight="1" x14ac:dyDescent="0.2">
      <c r="A31" s="73" t="s">
        <v>48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5"/>
    </row>
    <row r="32" spans="1:14" s="28" customFormat="1" ht="15" customHeight="1" x14ac:dyDescent="0.2">
      <c r="A32" s="6" t="s">
        <v>42</v>
      </c>
      <c r="B32" s="6" t="s">
        <v>51</v>
      </c>
      <c r="C32" s="15">
        <v>0.37</v>
      </c>
      <c r="D32" s="15">
        <v>0.37</v>
      </c>
      <c r="E32" s="15">
        <v>0.37</v>
      </c>
      <c r="F32" s="15">
        <v>0.37</v>
      </c>
      <c r="G32" s="15">
        <v>0.36</v>
      </c>
      <c r="H32" s="15">
        <v>0.37</v>
      </c>
      <c r="I32" s="15">
        <v>0.36</v>
      </c>
      <c r="J32" s="39">
        <v>2.78</v>
      </c>
      <c r="K32" s="44">
        <v>1</v>
      </c>
      <c r="L32" s="42">
        <v>200000</v>
      </c>
      <c r="M32" s="42">
        <v>74000</v>
      </c>
    </row>
    <row r="33" spans="1:13" s="28" customFormat="1" ht="15" customHeight="1" x14ac:dyDescent="0.2">
      <c r="A33" s="6" t="s">
        <v>242</v>
      </c>
      <c r="B33" s="70"/>
      <c r="C33" s="71"/>
      <c r="D33" s="71"/>
      <c r="E33" s="71"/>
      <c r="F33" s="71"/>
      <c r="G33" s="71"/>
      <c r="H33" s="71"/>
      <c r="I33" s="71"/>
      <c r="J33" s="72"/>
      <c r="K33" s="44">
        <v>1</v>
      </c>
      <c r="L33" s="42">
        <v>200000</v>
      </c>
      <c r="M33" s="42">
        <v>74000</v>
      </c>
    </row>
    <row r="34" spans="1:13" s="17" customFormat="1" ht="15" customHeight="1" x14ac:dyDescent="0.2">
      <c r="A34" s="73" t="s">
        <v>21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5"/>
    </row>
    <row r="35" spans="1:13" s="17" customFormat="1" ht="15" customHeight="1" x14ac:dyDescent="0.2">
      <c r="A35" s="6" t="s">
        <v>137</v>
      </c>
      <c r="B35" s="6" t="s">
        <v>138</v>
      </c>
      <c r="C35" s="15">
        <v>14.5</v>
      </c>
      <c r="D35" s="15">
        <v>14.5</v>
      </c>
      <c r="E35" s="15">
        <v>14.05</v>
      </c>
      <c r="F35" s="15">
        <v>14.17</v>
      </c>
      <c r="G35" s="15">
        <v>14.15</v>
      </c>
      <c r="H35" s="15">
        <v>14.25</v>
      </c>
      <c r="I35" s="15">
        <v>14.39</v>
      </c>
      <c r="J35" s="39">
        <v>-0.97</v>
      </c>
      <c r="K35" s="44">
        <v>16</v>
      </c>
      <c r="L35" s="42">
        <v>673750</v>
      </c>
      <c r="M35" s="42">
        <v>9549070</v>
      </c>
    </row>
    <row r="36" spans="1:13" s="17" customFormat="1" ht="15" customHeight="1" x14ac:dyDescent="0.2">
      <c r="A36" s="6" t="s">
        <v>205</v>
      </c>
      <c r="B36" s="6" t="s">
        <v>206</v>
      </c>
      <c r="C36" s="15">
        <v>0.64</v>
      </c>
      <c r="D36" s="15">
        <v>0.64</v>
      </c>
      <c r="E36" s="15">
        <v>0.64</v>
      </c>
      <c r="F36" s="15">
        <v>0.64</v>
      </c>
      <c r="G36" s="15">
        <v>0.64</v>
      </c>
      <c r="H36" s="15">
        <v>0.64</v>
      </c>
      <c r="I36" s="15">
        <v>0.64</v>
      </c>
      <c r="J36" s="39">
        <v>0</v>
      </c>
      <c r="K36" s="44">
        <v>21</v>
      </c>
      <c r="L36" s="42">
        <v>19000000</v>
      </c>
      <c r="M36" s="42">
        <v>12160000</v>
      </c>
    </row>
    <row r="37" spans="1:13" s="17" customFormat="1" ht="15" customHeight="1" x14ac:dyDescent="0.2">
      <c r="A37" s="6" t="s">
        <v>36</v>
      </c>
      <c r="B37" s="6" t="s">
        <v>68</v>
      </c>
      <c r="C37" s="15">
        <v>4.9000000000000004</v>
      </c>
      <c r="D37" s="15">
        <v>5.15</v>
      </c>
      <c r="E37" s="15">
        <v>4.9000000000000004</v>
      </c>
      <c r="F37" s="15">
        <v>5</v>
      </c>
      <c r="G37" s="15">
        <v>4.8</v>
      </c>
      <c r="H37" s="15">
        <v>5.14</v>
      </c>
      <c r="I37" s="15">
        <v>4.87</v>
      </c>
      <c r="J37" s="39">
        <v>5.54</v>
      </c>
      <c r="K37" s="44">
        <v>45</v>
      </c>
      <c r="L37" s="42">
        <v>8229000</v>
      </c>
      <c r="M37" s="42">
        <v>41184010</v>
      </c>
    </row>
    <row r="38" spans="1:13" s="17" customFormat="1" ht="15" customHeight="1" x14ac:dyDescent="0.2">
      <c r="A38" s="6" t="s">
        <v>247</v>
      </c>
      <c r="B38" s="6" t="s">
        <v>248</v>
      </c>
      <c r="C38" s="15">
        <v>2.0299999999999998</v>
      </c>
      <c r="D38" s="15">
        <v>2.1</v>
      </c>
      <c r="E38" s="15">
        <v>1.98</v>
      </c>
      <c r="F38" s="15">
        <v>2.0299999999999998</v>
      </c>
      <c r="G38" s="15">
        <v>2.0499999999999998</v>
      </c>
      <c r="H38" s="15">
        <v>2.1</v>
      </c>
      <c r="I38" s="15">
        <v>2.0699999999999998</v>
      </c>
      <c r="J38" s="39">
        <v>1.45</v>
      </c>
      <c r="K38" s="44">
        <v>45</v>
      </c>
      <c r="L38" s="42">
        <v>20932200</v>
      </c>
      <c r="M38" s="42">
        <v>42426703.299999997</v>
      </c>
    </row>
    <row r="39" spans="1:13" s="17" customFormat="1" ht="15" customHeight="1" x14ac:dyDescent="0.2">
      <c r="A39" s="6" t="s">
        <v>22</v>
      </c>
      <c r="B39" s="70"/>
      <c r="C39" s="71"/>
      <c r="D39" s="71"/>
      <c r="E39" s="71"/>
      <c r="F39" s="71"/>
      <c r="G39" s="71"/>
      <c r="H39" s="71"/>
      <c r="I39" s="71"/>
      <c r="J39" s="72"/>
      <c r="K39" s="44">
        <f>SUM(K35:K38)</f>
        <v>127</v>
      </c>
      <c r="L39" s="42">
        <f>SUM(L35:L38)</f>
        <v>48834950</v>
      </c>
      <c r="M39" s="42">
        <f>SUM(M35:M38)</f>
        <v>105319783.3</v>
      </c>
    </row>
    <row r="40" spans="1:13" s="17" customFormat="1" ht="15" customHeight="1" x14ac:dyDescent="0.2">
      <c r="A40" s="73" t="s">
        <v>23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5"/>
    </row>
    <row r="41" spans="1:13" s="17" customFormat="1" ht="15" customHeight="1" x14ac:dyDescent="0.2">
      <c r="A41" s="6" t="s">
        <v>224</v>
      </c>
      <c r="B41" s="6" t="s">
        <v>223</v>
      </c>
      <c r="C41" s="15">
        <v>2.0299999999999998</v>
      </c>
      <c r="D41" s="15">
        <v>2.0299999999999998</v>
      </c>
      <c r="E41" s="15">
        <v>2.02</v>
      </c>
      <c r="F41" s="15">
        <v>2.02</v>
      </c>
      <c r="G41" s="15">
        <v>2.0299999999999998</v>
      </c>
      <c r="H41" s="15">
        <v>2.02</v>
      </c>
      <c r="I41" s="15">
        <v>2.04</v>
      </c>
      <c r="J41" s="39">
        <v>-0.98</v>
      </c>
      <c r="K41" s="44">
        <v>59</v>
      </c>
      <c r="L41" s="42">
        <v>54069000</v>
      </c>
      <c r="M41" s="42">
        <v>109489580</v>
      </c>
    </row>
    <row r="42" spans="1:13" s="17" customFormat="1" ht="15" customHeight="1" x14ac:dyDescent="0.2">
      <c r="A42" s="6" t="s">
        <v>146</v>
      </c>
      <c r="B42" s="6" t="s">
        <v>147</v>
      </c>
      <c r="C42" s="15">
        <v>0.23</v>
      </c>
      <c r="D42" s="15">
        <v>0.23</v>
      </c>
      <c r="E42" s="15">
        <v>0.23</v>
      </c>
      <c r="F42" s="15">
        <v>0.23</v>
      </c>
      <c r="G42" s="15">
        <v>0.23</v>
      </c>
      <c r="H42" s="15">
        <v>0.23</v>
      </c>
      <c r="I42" s="15">
        <v>0.23</v>
      </c>
      <c r="J42" s="39">
        <v>0</v>
      </c>
      <c r="K42" s="44">
        <v>14</v>
      </c>
      <c r="L42" s="42">
        <v>74500000</v>
      </c>
      <c r="M42" s="42">
        <v>17135000</v>
      </c>
    </row>
    <row r="43" spans="1:13" s="17" customFormat="1" ht="15" customHeight="1" x14ac:dyDescent="0.2">
      <c r="A43" s="6" t="s">
        <v>61</v>
      </c>
      <c r="B43" s="6" t="s">
        <v>62</v>
      </c>
      <c r="C43" s="15">
        <v>0.62</v>
      </c>
      <c r="D43" s="15">
        <v>0.65</v>
      </c>
      <c r="E43" s="15">
        <v>0.62</v>
      </c>
      <c r="F43" s="15">
        <v>0.64</v>
      </c>
      <c r="G43" s="15">
        <v>0.6</v>
      </c>
      <c r="H43" s="15">
        <v>0.64</v>
      </c>
      <c r="I43" s="15">
        <v>0.62</v>
      </c>
      <c r="J43" s="39">
        <v>3.23</v>
      </c>
      <c r="K43" s="44">
        <v>59</v>
      </c>
      <c r="L43" s="42">
        <v>114800000</v>
      </c>
      <c r="M43" s="42">
        <v>73120000</v>
      </c>
    </row>
    <row r="44" spans="1:13" s="17" customFormat="1" ht="15" customHeight="1" x14ac:dyDescent="0.2">
      <c r="A44" s="6" t="s">
        <v>97</v>
      </c>
      <c r="B44" s="6" t="s">
        <v>98</v>
      </c>
      <c r="C44" s="15">
        <v>0.25</v>
      </c>
      <c r="D44" s="15">
        <v>0.26</v>
      </c>
      <c r="E44" s="15">
        <v>0.25</v>
      </c>
      <c r="F44" s="15">
        <v>0.25</v>
      </c>
      <c r="G44" s="15">
        <v>0.26</v>
      </c>
      <c r="H44" s="15">
        <v>0.26</v>
      </c>
      <c r="I44" s="15">
        <v>0.26</v>
      </c>
      <c r="J44" s="39">
        <v>0</v>
      </c>
      <c r="K44" s="44">
        <v>4</v>
      </c>
      <c r="L44" s="42">
        <v>12000000</v>
      </c>
      <c r="M44" s="42">
        <v>3050000</v>
      </c>
    </row>
    <row r="45" spans="1:13" s="17" customFormat="1" ht="15" customHeight="1" x14ac:dyDescent="0.2">
      <c r="A45" s="6" t="s">
        <v>24</v>
      </c>
      <c r="B45" s="70"/>
      <c r="C45" s="71"/>
      <c r="D45" s="71"/>
      <c r="E45" s="71"/>
      <c r="F45" s="71"/>
      <c r="G45" s="71"/>
      <c r="H45" s="71"/>
      <c r="I45" s="71"/>
      <c r="J45" s="72"/>
      <c r="K45" s="44">
        <f>SUM(K41:K44)</f>
        <v>136</v>
      </c>
      <c r="L45" s="42">
        <f>SUM(L41:L44)</f>
        <v>255369000</v>
      </c>
      <c r="M45" s="42">
        <f>SUM(M41:M44)</f>
        <v>202794580</v>
      </c>
    </row>
    <row r="46" spans="1:13" s="17" customFormat="1" ht="15" customHeight="1" x14ac:dyDescent="0.2">
      <c r="A46" s="73" t="s">
        <v>25</v>
      </c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5"/>
    </row>
    <row r="47" spans="1:13" s="17" customFormat="1" ht="15" customHeight="1" x14ac:dyDescent="0.2">
      <c r="A47" s="6" t="s">
        <v>218</v>
      </c>
      <c r="B47" s="6" t="s">
        <v>219</v>
      </c>
      <c r="C47" s="15">
        <v>4.5</v>
      </c>
      <c r="D47" s="15">
        <v>4.5</v>
      </c>
      <c r="E47" s="15">
        <v>4.5</v>
      </c>
      <c r="F47" s="15">
        <v>4.5</v>
      </c>
      <c r="G47" s="15">
        <v>4.25</v>
      </c>
      <c r="H47" s="15">
        <v>4.5</v>
      </c>
      <c r="I47" s="15">
        <v>4.25</v>
      </c>
      <c r="J47" s="39">
        <v>5.88</v>
      </c>
      <c r="K47" s="44">
        <v>2</v>
      </c>
      <c r="L47" s="42">
        <v>142830</v>
      </c>
      <c r="M47" s="42">
        <v>642735</v>
      </c>
    </row>
    <row r="48" spans="1:13" s="17" customFormat="1" ht="15" customHeight="1" x14ac:dyDescent="0.2">
      <c r="A48" s="6" t="s">
        <v>107</v>
      </c>
      <c r="B48" s="6" t="s">
        <v>108</v>
      </c>
      <c r="C48" s="15">
        <v>6.85</v>
      </c>
      <c r="D48" s="15">
        <v>6.85</v>
      </c>
      <c r="E48" s="15">
        <v>6.85</v>
      </c>
      <c r="F48" s="15">
        <v>6.85</v>
      </c>
      <c r="G48" s="15">
        <v>6.97</v>
      </c>
      <c r="H48" s="15">
        <v>6.85</v>
      </c>
      <c r="I48" s="15">
        <v>7</v>
      </c>
      <c r="J48" s="39">
        <v>-2.14</v>
      </c>
      <c r="K48" s="44">
        <v>2</v>
      </c>
      <c r="L48" s="42">
        <v>21500</v>
      </c>
      <c r="M48" s="42">
        <v>147275</v>
      </c>
    </row>
    <row r="49" spans="1:13" s="17" customFormat="1" ht="15" customHeight="1" x14ac:dyDescent="0.2">
      <c r="A49" s="6" t="s">
        <v>70</v>
      </c>
      <c r="B49" s="6" t="s">
        <v>69</v>
      </c>
      <c r="C49" s="15">
        <v>24.25</v>
      </c>
      <c r="D49" s="15">
        <v>24.25</v>
      </c>
      <c r="E49" s="15">
        <v>24.05</v>
      </c>
      <c r="F49" s="15">
        <v>24.19</v>
      </c>
      <c r="G49" s="15">
        <v>24</v>
      </c>
      <c r="H49" s="15">
        <v>24.05</v>
      </c>
      <c r="I49" s="15">
        <v>24</v>
      </c>
      <c r="J49" s="39">
        <v>0.21</v>
      </c>
      <c r="K49" s="44">
        <v>2</v>
      </c>
      <c r="L49" s="42">
        <v>35000</v>
      </c>
      <c r="M49" s="42">
        <v>846750</v>
      </c>
    </row>
    <row r="50" spans="1:13" s="17" customFormat="1" ht="15" customHeight="1" x14ac:dyDescent="0.2">
      <c r="A50" s="6" t="s">
        <v>186</v>
      </c>
      <c r="B50" s="6" t="s">
        <v>185</v>
      </c>
      <c r="C50" s="15">
        <v>10.85</v>
      </c>
      <c r="D50" s="15">
        <v>10.85</v>
      </c>
      <c r="E50" s="15">
        <v>10.85</v>
      </c>
      <c r="F50" s="15">
        <v>10.85</v>
      </c>
      <c r="G50" s="15">
        <v>10.88</v>
      </c>
      <c r="H50" s="15">
        <v>10.85</v>
      </c>
      <c r="I50" s="15">
        <v>10.85</v>
      </c>
      <c r="J50" s="39">
        <v>0</v>
      </c>
      <c r="K50" s="44">
        <v>1</v>
      </c>
      <c r="L50" s="42">
        <v>200000</v>
      </c>
      <c r="M50" s="42">
        <v>2170000</v>
      </c>
    </row>
    <row r="51" spans="1:13" s="17" customFormat="1" ht="15" customHeight="1" x14ac:dyDescent="0.2">
      <c r="A51" s="6" t="s">
        <v>208</v>
      </c>
      <c r="B51" s="6" t="s">
        <v>207</v>
      </c>
      <c r="C51" s="15">
        <v>7.5</v>
      </c>
      <c r="D51" s="15">
        <v>7.5</v>
      </c>
      <c r="E51" s="15">
        <v>7.5</v>
      </c>
      <c r="F51" s="15">
        <v>7.5</v>
      </c>
      <c r="G51" s="15">
        <v>7.5</v>
      </c>
      <c r="H51" s="15">
        <v>7.5</v>
      </c>
      <c r="I51" s="15">
        <v>7.5</v>
      </c>
      <c r="J51" s="39">
        <v>0</v>
      </c>
      <c r="K51" s="44">
        <v>9</v>
      </c>
      <c r="L51" s="42">
        <v>301882</v>
      </c>
      <c r="M51" s="42">
        <v>2264115</v>
      </c>
    </row>
    <row r="52" spans="1:13" s="17" customFormat="1" ht="15" customHeight="1" x14ac:dyDescent="0.2">
      <c r="A52" s="6" t="s">
        <v>161</v>
      </c>
      <c r="B52" s="6" t="s">
        <v>162</v>
      </c>
      <c r="C52" s="15">
        <v>10.5</v>
      </c>
      <c r="D52" s="15">
        <v>10.5</v>
      </c>
      <c r="E52" s="15">
        <v>10.5</v>
      </c>
      <c r="F52" s="15">
        <v>10.5</v>
      </c>
      <c r="G52" s="15">
        <v>10.5</v>
      </c>
      <c r="H52" s="15">
        <v>10.5</v>
      </c>
      <c r="I52" s="15">
        <v>10.55</v>
      </c>
      <c r="J52" s="39">
        <v>-0.47</v>
      </c>
      <c r="K52" s="44">
        <v>13</v>
      </c>
      <c r="L52" s="42">
        <v>1749000</v>
      </c>
      <c r="M52" s="42">
        <v>18364500</v>
      </c>
    </row>
    <row r="53" spans="1:13" s="17" customFormat="1" ht="15" customHeight="1" x14ac:dyDescent="0.2">
      <c r="A53" s="6" t="s">
        <v>226</v>
      </c>
      <c r="B53" s="6" t="s">
        <v>225</v>
      </c>
      <c r="C53" s="15">
        <v>2.85</v>
      </c>
      <c r="D53" s="15">
        <v>2.9</v>
      </c>
      <c r="E53" s="15">
        <v>2.85</v>
      </c>
      <c r="F53" s="15">
        <v>2.88</v>
      </c>
      <c r="G53" s="15">
        <v>2.77</v>
      </c>
      <c r="H53" s="15">
        <v>2.9</v>
      </c>
      <c r="I53" s="15">
        <v>2.75</v>
      </c>
      <c r="J53" s="39">
        <v>5.45</v>
      </c>
      <c r="K53" s="44">
        <v>6</v>
      </c>
      <c r="L53" s="42">
        <v>404960</v>
      </c>
      <c r="M53" s="42">
        <v>1166134</v>
      </c>
    </row>
    <row r="54" spans="1:13" s="17" customFormat="1" ht="15" customHeight="1" x14ac:dyDescent="0.2">
      <c r="A54" s="6" t="s">
        <v>26</v>
      </c>
      <c r="B54" s="70"/>
      <c r="C54" s="71"/>
      <c r="D54" s="71"/>
      <c r="E54" s="71"/>
      <c r="F54" s="71"/>
      <c r="G54" s="71"/>
      <c r="H54" s="71"/>
      <c r="I54" s="71"/>
      <c r="J54" s="72"/>
      <c r="K54" s="44">
        <f>SUM(K47:K53)</f>
        <v>35</v>
      </c>
      <c r="L54" s="42">
        <f>SUM(L47:L53)</f>
        <v>2855172</v>
      </c>
      <c r="M54" s="42">
        <f>SUM(M47:M53)</f>
        <v>25601509</v>
      </c>
    </row>
    <row r="55" spans="1:13" s="17" customFormat="1" ht="15" customHeight="1" x14ac:dyDescent="0.2">
      <c r="A55" s="73" t="s">
        <v>41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5"/>
    </row>
    <row r="56" spans="1:13" s="17" customFormat="1" ht="15" customHeight="1" x14ac:dyDescent="0.2">
      <c r="A56" s="6" t="s">
        <v>93</v>
      </c>
      <c r="B56" s="6" t="s">
        <v>94</v>
      </c>
      <c r="C56" s="15">
        <v>1.4</v>
      </c>
      <c r="D56" s="15">
        <v>1.4</v>
      </c>
      <c r="E56" s="15">
        <v>1.4</v>
      </c>
      <c r="F56" s="15">
        <v>1.4</v>
      </c>
      <c r="G56" s="15">
        <v>1.4</v>
      </c>
      <c r="H56" s="15">
        <v>1.4</v>
      </c>
      <c r="I56" s="15">
        <v>1.4</v>
      </c>
      <c r="J56" s="39">
        <v>0</v>
      </c>
      <c r="K56" s="44">
        <v>1</v>
      </c>
      <c r="L56" s="42">
        <v>248962</v>
      </c>
      <c r="M56" s="42">
        <v>348546.8</v>
      </c>
    </row>
    <row r="57" spans="1:13" s="17" customFormat="1" ht="15" customHeight="1" x14ac:dyDescent="0.2">
      <c r="A57" s="6" t="s">
        <v>131</v>
      </c>
      <c r="B57" s="6" t="s">
        <v>132</v>
      </c>
      <c r="C57" s="15">
        <v>2.5499999999999998</v>
      </c>
      <c r="D57" s="15">
        <v>2.5499999999999998</v>
      </c>
      <c r="E57" s="15">
        <v>2.5499999999999998</v>
      </c>
      <c r="F57" s="15">
        <v>2.5499999999999998</v>
      </c>
      <c r="G57" s="15">
        <v>2.5499999999999998</v>
      </c>
      <c r="H57" s="15">
        <v>2.5499999999999998</v>
      </c>
      <c r="I57" s="15">
        <v>2.5499999999999998</v>
      </c>
      <c r="J57" s="39">
        <v>0</v>
      </c>
      <c r="K57" s="44">
        <v>5</v>
      </c>
      <c r="L57" s="42">
        <v>400000</v>
      </c>
      <c r="M57" s="42">
        <v>1020000</v>
      </c>
    </row>
    <row r="58" spans="1:13" s="17" customFormat="1" ht="15" customHeight="1" x14ac:dyDescent="0.2">
      <c r="A58" s="6" t="s">
        <v>249</v>
      </c>
      <c r="B58" s="70"/>
      <c r="C58" s="71"/>
      <c r="D58" s="71"/>
      <c r="E58" s="71"/>
      <c r="F58" s="71"/>
      <c r="G58" s="71"/>
      <c r="H58" s="71"/>
      <c r="I58" s="71"/>
      <c r="J58" s="72"/>
      <c r="K58" s="44">
        <f>SUM(K56:K57)</f>
        <v>6</v>
      </c>
      <c r="L58" s="42">
        <f>SUM(L56:L57)</f>
        <v>648962</v>
      </c>
      <c r="M58" s="42">
        <f>SUM(M56:M57)</f>
        <v>1368546.8</v>
      </c>
    </row>
    <row r="59" spans="1:13" s="17" customFormat="1" ht="15" customHeight="1" x14ac:dyDescent="0.2">
      <c r="A59" s="6" t="s">
        <v>222</v>
      </c>
      <c r="B59" s="70"/>
      <c r="C59" s="71"/>
      <c r="D59" s="71"/>
      <c r="E59" s="71"/>
      <c r="F59" s="71"/>
      <c r="G59" s="71"/>
      <c r="H59" s="71"/>
      <c r="I59" s="71"/>
      <c r="J59" s="72"/>
      <c r="K59" s="44">
        <f>K58+K54+K45+K39+K33+K30+K27</f>
        <v>548</v>
      </c>
      <c r="L59" s="42">
        <f t="shared" ref="L59:M59" si="0">L58+L54+L45+L39+L33+L30+L27</f>
        <v>20974807140</v>
      </c>
      <c r="M59" s="42">
        <f t="shared" si="0"/>
        <v>4854667060.3299999</v>
      </c>
    </row>
    <row r="60" spans="1:13" s="17" customFormat="1" ht="15" customHeight="1" x14ac:dyDescent="0.2">
      <c r="A60" s="37" t="s">
        <v>258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</row>
    <row r="61" spans="1:13" s="17" customFormat="1" ht="39" customHeight="1" x14ac:dyDescent="0.2">
      <c r="A61" s="48" t="s">
        <v>256</v>
      </c>
      <c r="B61" s="60" t="s">
        <v>257</v>
      </c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</row>
    <row r="62" spans="1:13" s="17" customFormat="1" ht="19.5" customHeight="1" x14ac:dyDescent="0.2">
      <c r="A62" s="35" t="s">
        <v>60</v>
      </c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</row>
    <row r="63" spans="1:13" s="17" customFormat="1" ht="12" customHeight="1" x14ac:dyDescent="0.2">
      <c r="A63"/>
      <c r="B63"/>
      <c r="C63"/>
      <c r="D63"/>
      <c r="E63"/>
      <c r="F63"/>
    </row>
    <row r="65" spans="1:13" ht="12" customHeight="1" x14ac:dyDescent="0.2"/>
    <row r="66" spans="1:13" ht="12" customHeight="1" x14ac:dyDescent="0.2">
      <c r="A66" s="17"/>
      <c r="E66" s="17"/>
      <c r="F66" s="17"/>
      <c r="G66" s="17"/>
      <c r="H66" s="17"/>
      <c r="I66" s="17"/>
      <c r="J66" s="17"/>
      <c r="K66" s="17"/>
      <c r="L66" s="17"/>
      <c r="M66" s="17"/>
    </row>
    <row r="67" spans="1:13" ht="12" customHeight="1" x14ac:dyDescent="0.2">
      <c r="A67" s="17"/>
      <c r="G67" s="17"/>
      <c r="H67" s="17"/>
      <c r="I67" s="17"/>
      <c r="J67" s="17"/>
      <c r="K67" s="17"/>
      <c r="L67" s="17"/>
      <c r="M67" s="17"/>
    </row>
    <row r="68" spans="1:13" ht="12" customHeight="1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</row>
    <row r="69" spans="1:13" ht="12" customHeight="1" x14ac:dyDescent="0.2">
      <c r="G69" s="17"/>
      <c r="H69" s="17"/>
      <c r="I69" s="17"/>
      <c r="J69" s="17"/>
      <c r="K69" s="17"/>
      <c r="L69" s="17"/>
      <c r="M69" s="17"/>
    </row>
    <row r="70" spans="1:13" ht="12" customHeight="1" x14ac:dyDescent="0.2"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G71" s="17"/>
      <c r="H71" s="17"/>
      <c r="I71" s="17"/>
      <c r="J71" s="17"/>
      <c r="K71" s="17"/>
      <c r="L71" s="17"/>
      <c r="M71" s="17"/>
    </row>
    <row r="72" spans="1:13" ht="12" customHeight="1" x14ac:dyDescent="0.2"/>
    <row r="73" spans="1:13" ht="12" customHeight="1" x14ac:dyDescent="0.2"/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</sheetData>
  <mergeCells count="23">
    <mergeCell ref="B33:J33"/>
    <mergeCell ref="A46:M46"/>
    <mergeCell ref="B54:J54"/>
    <mergeCell ref="B45:J45"/>
    <mergeCell ref="B59:J59"/>
    <mergeCell ref="A55:M55"/>
    <mergeCell ref="B58:J58"/>
    <mergeCell ref="B61:M61"/>
    <mergeCell ref="B4:C4"/>
    <mergeCell ref="B8:C8"/>
    <mergeCell ref="A12:M12"/>
    <mergeCell ref="I8:J8"/>
    <mergeCell ref="B7:C7"/>
    <mergeCell ref="A10:M10"/>
    <mergeCell ref="B5:C5"/>
    <mergeCell ref="B6:C6"/>
    <mergeCell ref="B27:J27"/>
    <mergeCell ref="A40:M40"/>
    <mergeCell ref="B39:J39"/>
    <mergeCell ref="A34:M34"/>
    <mergeCell ref="A28:M28"/>
    <mergeCell ref="B30:J30"/>
    <mergeCell ref="A31:M31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0"/>
  <sheetViews>
    <sheetView topLeftCell="A19" workbookViewId="0">
      <selection activeCell="G32" sqref="G32:H38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14.125" style="17" customWidth="1"/>
    <col min="9" max="9" width="15.375" style="17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14.125" style="17" customWidth="1"/>
    <col min="265" max="265" width="15.375" style="17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14.125" style="17" customWidth="1"/>
    <col min="521" max="521" width="15.375" style="17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14.125" style="17" customWidth="1"/>
    <col min="777" max="777" width="15.375" style="17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14.125" style="17" customWidth="1"/>
    <col min="1033" max="1033" width="15.375" style="17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14.125" style="17" customWidth="1"/>
    <col min="1289" max="1289" width="15.375" style="17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14.125" style="17" customWidth="1"/>
    <col min="1545" max="1545" width="15.375" style="17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14.125" style="17" customWidth="1"/>
    <col min="1801" max="1801" width="15.375" style="17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14.125" style="17" customWidth="1"/>
    <col min="2057" max="2057" width="15.375" style="17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14.125" style="17" customWidth="1"/>
    <col min="2313" max="2313" width="15.375" style="17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14.125" style="17" customWidth="1"/>
    <col min="2569" max="2569" width="15.375" style="17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14.125" style="17" customWidth="1"/>
    <col min="2825" max="2825" width="15.375" style="17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14.125" style="17" customWidth="1"/>
    <col min="3081" max="3081" width="15.375" style="17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14.125" style="17" customWidth="1"/>
    <col min="3337" max="3337" width="15.375" style="17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14.125" style="17" customWidth="1"/>
    <col min="3593" max="3593" width="15.375" style="17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14.125" style="17" customWidth="1"/>
    <col min="3849" max="3849" width="15.375" style="17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14.125" style="17" customWidth="1"/>
    <col min="4105" max="4105" width="15.375" style="17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14.125" style="17" customWidth="1"/>
    <col min="4361" max="4361" width="15.375" style="17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14.125" style="17" customWidth="1"/>
    <col min="4617" max="4617" width="15.375" style="17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14.125" style="17" customWidth="1"/>
    <col min="4873" max="4873" width="15.375" style="17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14.125" style="17" customWidth="1"/>
    <col min="5129" max="5129" width="15.375" style="17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14.125" style="17" customWidth="1"/>
    <col min="5385" max="5385" width="15.375" style="17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14.125" style="17" customWidth="1"/>
    <col min="5641" max="5641" width="15.375" style="17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14.125" style="17" customWidth="1"/>
    <col min="5897" max="5897" width="15.375" style="17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14.125" style="17" customWidth="1"/>
    <col min="6153" max="6153" width="15.375" style="17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14.125" style="17" customWidth="1"/>
    <col min="6409" max="6409" width="15.375" style="17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14.125" style="17" customWidth="1"/>
    <col min="6665" max="6665" width="15.375" style="17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14.125" style="17" customWidth="1"/>
    <col min="6921" max="6921" width="15.375" style="17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14.125" style="17" customWidth="1"/>
    <col min="7177" max="7177" width="15.375" style="17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14.125" style="17" customWidth="1"/>
    <col min="7433" max="7433" width="15.375" style="17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14.125" style="17" customWidth="1"/>
    <col min="7689" max="7689" width="15.375" style="17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14.125" style="17" customWidth="1"/>
    <col min="7945" max="7945" width="15.375" style="17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14.125" style="17" customWidth="1"/>
    <col min="8201" max="8201" width="15.375" style="17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14.125" style="17" customWidth="1"/>
    <col min="8457" max="8457" width="15.375" style="17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14.125" style="17" customWidth="1"/>
    <col min="8713" max="8713" width="15.375" style="17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14.125" style="17" customWidth="1"/>
    <col min="8969" max="8969" width="15.375" style="17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14.125" style="17" customWidth="1"/>
    <col min="9225" max="9225" width="15.375" style="17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14.125" style="17" customWidth="1"/>
    <col min="9481" max="9481" width="15.375" style="17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14.125" style="17" customWidth="1"/>
    <col min="9737" max="9737" width="15.375" style="17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14.125" style="17" customWidth="1"/>
    <col min="9993" max="9993" width="15.375" style="17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14.125" style="17" customWidth="1"/>
    <col min="10249" max="10249" width="15.375" style="17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14.125" style="17" customWidth="1"/>
    <col min="10505" max="10505" width="15.375" style="17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14.125" style="17" customWidth="1"/>
    <col min="10761" max="10761" width="15.375" style="17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14.125" style="17" customWidth="1"/>
    <col min="11017" max="11017" width="15.375" style="17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14.125" style="17" customWidth="1"/>
    <col min="11273" max="11273" width="15.375" style="17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14.125" style="17" customWidth="1"/>
    <col min="11529" max="11529" width="15.375" style="17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14.125" style="17" customWidth="1"/>
    <col min="11785" max="11785" width="15.375" style="17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14.125" style="17" customWidth="1"/>
    <col min="12041" max="12041" width="15.375" style="17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14.125" style="17" customWidth="1"/>
    <col min="12297" max="12297" width="15.375" style="17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14.125" style="17" customWidth="1"/>
    <col min="12553" max="12553" width="15.375" style="17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14.125" style="17" customWidth="1"/>
    <col min="12809" max="12809" width="15.375" style="17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14.125" style="17" customWidth="1"/>
    <col min="13065" max="13065" width="15.375" style="17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14.125" style="17" customWidth="1"/>
    <col min="13321" max="13321" width="15.375" style="17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14.125" style="17" customWidth="1"/>
    <col min="13577" max="13577" width="15.375" style="17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14.125" style="17" customWidth="1"/>
    <col min="13833" max="13833" width="15.375" style="17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14.125" style="17" customWidth="1"/>
    <col min="14089" max="14089" width="15.375" style="17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14.125" style="17" customWidth="1"/>
    <col min="14345" max="14345" width="15.375" style="17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14.125" style="17" customWidth="1"/>
    <col min="14601" max="14601" width="15.375" style="17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14.125" style="17" customWidth="1"/>
    <col min="14857" max="14857" width="15.375" style="17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14.125" style="17" customWidth="1"/>
    <col min="15113" max="15113" width="15.375" style="17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14.125" style="17" customWidth="1"/>
    <col min="15369" max="15369" width="15.375" style="17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14.125" style="17" customWidth="1"/>
    <col min="15625" max="15625" width="15.375" style="17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14.125" style="17" customWidth="1"/>
    <col min="15881" max="15881" width="15.375" style="17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14.125" style="17" customWidth="1"/>
    <col min="16137" max="16137" width="15.375" style="17" customWidth="1"/>
    <col min="16138" max="16384" width="9.125" style="17"/>
  </cols>
  <sheetData>
    <row r="1" spans="2:7" ht="18" customHeight="1" x14ac:dyDescent="0.25">
      <c r="B1" s="79" t="s">
        <v>0</v>
      </c>
      <c r="C1" s="79"/>
      <c r="D1" s="79"/>
      <c r="E1" s="79"/>
      <c r="F1" s="49"/>
    </row>
    <row r="2" spans="2:7" ht="18" customHeight="1" x14ac:dyDescent="0.25">
      <c r="B2" s="79" t="s">
        <v>259</v>
      </c>
      <c r="C2" s="79"/>
      <c r="D2" s="79"/>
      <c r="E2" s="79"/>
      <c r="F2" s="79"/>
    </row>
    <row r="3" spans="2:7" ht="18" customHeight="1" x14ac:dyDescent="0.25">
      <c r="B3" s="49" t="s">
        <v>260</v>
      </c>
      <c r="C3" s="49"/>
      <c r="D3" s="49"/>
      <c r="E3" s="49"/>
      <c r="F3" s="49"/>
    </row>
    <row r="4" spans="2:7" ht="18" customHeight="1" x14ac:dyDescent="0.25">
      <c r="B4" s="49"/>
      <c r="C4" s="49"/>
      <c r="D4" s="49"/>
      <c r="E4" s="49"/>
      <c r="F4" s="49"/>
    </row>
    <row r="5" spans="2:7" ht="17.100000000000001" customHeight="1" x14ac:dyDescent="0.2">
      <c r="B5" s="50"/>
      <c r="C5" s="80" t="s">
        <v>261</v>
      </c>
      <c r="D5" s="80"/>
      <c r="E5" s="50"/>
      <c r="F5" s="50"/>
    </row>
    <row r="6" spans="2:7" ht="32.25" customHeight="1" x14ac:dyDescent="0.2">
      <c r="B6" s="51" t="s">
        <v>9</v>
      </c>
      <c r="C6" s="52" t="s">
        <v>10</v>
      </c>
      <c r="D6" s="53" t="s">
        <v>262</v>
      </c>
      <c r="E6" s="52" t="s">
        <v>263</v>
      </c>
      <c r="F6" s="52" t="s">
        <v>264</v>
      </c>
    </row>
    <row r="7" spans="2:7" ht="17.100000000000001" customHeight="1" x14ac:dyDescent="0.2">
      <c r="B7" s="76" t="s">
        <v>265</v>
      </c>
      <c r="C7" s="77"/>
      <c r="D7" s="77"/>
      <c r="E7" s="77"/>
      <c r="F7" s="78"/>
    </row>
    <row r="8" spans="2:7" ht="17.100000000000001" customHeight="1" x14ac:dyDescent="0.2">
      <c r="B8" s="54" t="s">
        <v>266</v>
      </c>
      <c r="C8" s="54" t="s">
        <v>158</v>
      </c>
      <c r="D8" s="54">
        <v>2</v>
      </c>
      <c r="E8" s="54">
        <v>2000000</v>
      </c>
      <c r="F8" s="54">
        <v>780000</v>
      </c>
    </row>
    <row r="9" spans="2:7" ht="17.100000000000001" customHeight="1" x14ac:dyDescent="0.2">
      <c r="B9" s="54" t="s">
        <v>241</v>
      </c>
      <c r="C9" s="54" t="s">
        <v>240</v>
      </c>
      <c r="D9" s="54">
        <v>13</v>
      </c>
      <c r="E9" s="54">
        <v>76200000</v>
      </c>
      <c r="F9" s="54">
        <v>53192000</v>
      </c>
    </row>
    <row r="10" spans="2:7" ht="17.100000000000001" customHeight="1" x14ac:dyDescent="0.2">
      <c r="B10" s="54" t="s">
        <v>210</v>
      </c>
      <c r="C10" s="54" t="s">
        <v>211</v>
      </c>
      <c r="D10" s="54">
        <v>1</v>
      </c>
      <c r="E10" s="54">
        <v>10000000</v>
      </c>
      <c r="F10" s="54">
        <v>8500000</v>
      </c>
    </row>
    <row r="11" spans="2:7" ht="17.100000000000001" customHeight="1" x14ac:dyDescent="0.2">
      <c r="B11" s="55" t="s">
        <v>267</v>
      </c>
      <c r="C11" s="56"/>
      <c r="D11" s="54">
        <f>SUM(D8:D10)</f>
        <v>16</v>
      </c>
      <c r="E11" s="54">
        <f>SUM(E8:E10)</f>
        <v>88200000</v>
      </c>
      <c r="F11" s="54">
        <f>SUM(F8:F10)</f>
        <v>62472000</v>
      </c>
    </row>
    <row r="12" spans="2:7" ht="17.100000000000001" customHeight="1" x14ac:dyDescent="0.2">
      <c r="B12" s="76" t="s">
        <v>21</v>
      </c>
      <c r="C12" s="77"/>
      <c r="D12" s="77"/>
      <c r="E12" s="77"/>
      <c r="F12" s="78"/>
      <c r="G12" s="57"/>
    </row>
    <row r="13" spans="2:7" ht="17.100000000000001" customHeight="1" x14ac:dyDescent="0.2">
      <c r="B13" s="54" t="s">
        <v>247</v>
      </c>
      <c r="C13" s="58" t="s">
        <v>248</v>
      </c>
      <c r="D13" s="58">
        <v>21</v>
      </c>
      <c r="E13" s="58">
        <v>15000000</v>
      </c>
      <c r="F13" s="54">
        <v>30616447.300000001</v>
      </c>
      <c r="G13" s="59"/>
    </row>
    <row r="14" spans="2:7" ht="17.100000000000001" customHeight="1" x14ac:dyDescent="0.2">
      <c r="B14" s="55" t="s">
        <v>268</v>
      </c>
      <c r="C14" s="58"/>
      <c r="D14" s="58">
        <f>SUM(D13)</f>
        <v>21</v>
      </c>
      <c r="E14" s="58">
        <f>SUM(E13)</f>
        <v>15000000</v>
      </c>
      <c r="F14" s="54">
        <f>SUM(F13)</f>
        <v>30616447.300000001</v>
      </c>
    </row>
    <row r="15" spans="2:7" ht="15.75" x14ac:dyDescent="0.2">
      <c r="B15" s="76" t="s">
        <v>105</v>
      </c>
      <c r="C15" s="77"/>
      <c r="D15" s="77"/>
      <c r="E15" s="77"/>
      <c r="F15" s="78"/>
    </row>
    <row r="16" spans="2:7" x14ac:dyDescent="0.2">
      <c r="B16" s="54" t="s">
        <v>269</v>
      </c>
      <c r="C16" s="54" t="s">
        <v>143</v>
      </c>
      <c r="D16" s="54">
        <v>13</v>
      </c>
      <c r="E16" s="54">
        <v>1986545</v>
      </c>
      <c r="F16" s="54">
        <v>8954452.5</v>
      </c>
    </row>
    <row r="17" spans="2:6" ht="15" x14ac:dyDescent="0.2">
      <c r="B17" s="55" t="s">
        <v>270</v>
      </c>
      <c r="C17" s="56"/>
      <c r="D17" s="54">
        <f>SUM(D16)</f>
        <v>13</v>
      </c>
      <c r="E17" s="54">
        <f>SUM(E16)</f>
        <v>1986545</v>
      </c>
      <c r="F17" s="54">
        <f>SUM(F16)</f>
        <v>8954452.5</v>
      </c>
    </row>
    <row r="18" spans="2:6" ht="15.75" x14ac:dyDescent="0.2">
      <c r="B18" s="81" t="s">
        <v>271</v>
      </c>
      <c r="C18" s="82"/>
      <c r="D18" s="54">
        <f>D17+D14+D11</f>
        <v>50</v>
      </c>
      <c r="E18" s="54">
        <f>E17+E14+E11</f>
        <v>105186545</v>
      </c>
      <c r="F18" s="54">
        <f>F17+F14+F11</f>
        <v>102042899.8</v>
      </c>
    </row>
    <row r="19" spans="2:6" ht="18" x14ac:dyDescent="0.2">
      <c r="B19" s="50"/>
      <c r="C19" s="80" t="s">
        <v>272</v>
      </c>
      <c r="D19" s="80"/>
      <c r="E19" s="50"/>
      <c r="F19" s="50"/>
    </row>
    <row r="20" spans="2:6" ht="15" x14ac:dyDescent="0.2">
      <c r="B20" s="51" t="s">
        <v>9</v>
      </c>
      <c r="C20" s="52" t="s">
        <v>10</v>
      </c>
      <c r="D20" s="53" t="s">
        <v>262</v>
      </c>
      <c r="E20" s="52" t="s">
        <v>263</v>
      </c>
      <c r="F20" s="52" t="s">
        <v>264</v>
      </c>
    </row>
    <row r="21" spans="2:6" ht="15.75" x14ac:dyDescent="0.2">
      <c r="B21" s="76" t="s">
        <v>265</v>
      </c>
      <c r="C21" s="77"/>
      <c r="D21" s="77"/>
      <c r="E21" s="77"/>
      <c r="F21" s="78"/>
    </row>
    <row r="22" spans="2:6" x14ac:dyDescent="0.2">
      <c r="B22" s="54" t="s">
        <v>241</v>
      </c>
      <c r="C22" s="58" t="s">
        <v>240</v>
      </c>
      <c r="D22" s="58">
        <v>3</v>
      </c>
      <c r="E22" s="58">
        <v>14000000</v>
      </c>
      <c r="F22" s="54">
        <v>9520000</v>
      </c>
    </row>
    <row r="23" spans="2:6" x14ac:dyDescent="0.2">
      <c r="B23" s="54" t="s">
        <v>124</v>
      </c>
      <c r="C23" s="58" t="s">
        <v>141</v>
      </c>
      <c r="D23" s="58">
        <v>5</v>
      </c>
      <c r="E23" s="58">
        <v>14964632</v>
      </c>
      <c r="F23" s="54">
        <v>6883730.7199999997</v>
      </c>
    </row>
    <row r="24" spans="2:6" x14ac:dyDescent="0.2">
      <c r="B24" s="54" t="s">
        <v>213</v>
      </c>
      <c r="C24" s="58" t="s">
        <v>212</v>
      </c>
      <c r="D24" s="58">
        <v>7</v>
      </c>
      <c r="E24" s="58">
        <v>36500000</v>
      </c>
      <c r="F24" s="54">
        <v>5475000</v>
      </c>
    </row>
    <row r="25" spans="2:6" x14ac:dyDescent="0.2">
      <c r="B25" s="54" t="s">
        <v>210</v>
      </c>
      <c r="C25" s="58" t="s">
        <v>211</v>
      </c>
      <c r="D25" s="58">
        <v>4</v>
      </c>
      <c r="E25" s="58">
        <v>25200000</v>
      </c>
      <c r="F25" s="54">
        <v>21420000</v>
      </c>
    </row>
    <row r="26" spans="2:6" ht="15" x14ac:dyDescent="0.2">
      <c r="B26" s="55" t="s">
        <v>267</v>
      </c>
      <c r="C26" s="56"/>
      <c r="D26" s="54">
        <f>SUM(D22:D25)</f>
        <v>19</v>
      </c>
      <c r="E26" s="54">
        <f>SUM(E22:E25)</f>
        <v>90664632</v>
      </c>
      <c r="F26" s="54">
        <f>SUM(F22:F25)</f>
        <v>43298730.719999999</v>
      </c>
    </row>
    <row r="27" spans="2:6" ht="15.75" x14ac:dyDescent="0.2">
      <c r="B27" s="76" t="s">
        <v>21</v>
      </c>
      <c r="C27" s="77"/>
      <c r="D27" s="77"/>
      <c r="E27" s="77"/>
      <c r="F27" s="78"/>
    </row>
    <row r="28" spans="2:6" x14ac:dyDescent="0.2">
      <c r="B28" s="54" t="s">
        <v>247</v>
      </c>
      <c r="C28" s="58" t="s">
        <v>248</v>
      </c>
      <c r="D28" s="58">
        <v>8</v>
      </c>
      <c r="E28" s="58">
        <v>3506805</v>
      </c>
      <c r="F28" s="54">
        <v>7149473.9000000004</v>
      </c>
    </row>
    <row r="29" spans="2:6" ht="15" x14ac:dyDescent="0.2">
      <c r="B29" s="55" t="s">
        <v>268</v>
      </c>
      <c r="C29" s="58"/>
      <c r="D29" s="58">
        <f>SUM(D28)</f>
        <v>8</v>
      </c>
      <c r="E29" s="58">
        <f>SUM(E28)</f>
        <v>3506805</v>
      </c>
      <c r="F29" s="54">
        <f>SUM(F28)</f>
        <v>7149473.9000000004</v>
      </c>
    </row>
    <row r="30" spans="2:6" ht="15.75" x14ac:dyDescent="0.2">
      <c r="B30" s="76" t="s">
        <v>23</v>
      </c>
      <c r="C30" s="77"/>
      <c r="D30" s="77"/>
      <c r="E30" s="77"/>
      <c r="F30" s="78"/>
    </row>
    <row r="31" spans="2:6" x14ac:dyDescent="0.2">
      <c r="B31" s="54" t="s">
        <v>61</v>
      </c>
      <c r="C31" s="58" t="s">
        <v>62</v>
      </c>
      <c r="D31" s="58">
        <v>15</v>
      </c>
      <c r="E31" s="58">
        <v>30600000</v>
      </c>
      <c r="F31" s="54">
        <v>19372000</v>
      </c>
    </row>
    <row r="32" spans="2:6" x14ac:dyDescent="0.2">
      <c r="B32" s="54" t="s">
        <v>224</v>
      </c>
      <c r="C32" s="58" t="s">
        <v>223</v>
      </c>
      <c r="D32" s="54">
        <v>14</v>
      </c>
      <c r="E32" s="54">
        <v>30250000</v>
      </c>
      <c r="F32" s="54">
        <v>61258500</v>
      </c>
    </row>
    <row r="33" spans="2:6" ht="15" x14ac:dyDescent="0.2">
      <c r="B33" s="55" t="s">
        <v>273</v>
      </c>
      <c r="C33" s="56"/>
      <c r="D33" s="54">
        <f>SUM(D31:D32)</f>
        <v>29</v>
      </c>
      <c r="E33" s="54">
        <f>SUM(E31:E32)</f>
        <v>60850000</v>
      </c>
      <c r="F33" s="54">
        <f>SUM(F31:F32)</f>
        <v>80630500</v>
      </c>
    </row>
    <row r="34" spans="2:6" ht="15.75" x14ac:dyDescent="0.2">
      <c r="B34" s="76" t="s">
        <v>274</v>
      </c>
      <c r="C34" s="77"/>
      <c r="D34" s="77"/>
      <c r="E34" s="77"/>
      <c r="F34" s="78"/>
    </row>
    <row r="35" spans="2:6" x14ac:dyDescent="0.2">
      <c r="B35" s="54" t="s">
        <v>70</v>
      </c>
      <c r="C35" s="58" t="s">
        <v>69</v>
      </c>
      <c r="D35" s="54">
        <v>1</v>
      </c>
      <c r="E35" s="54">
        <v>10000</v>
      </c>
      <c r="F35" s="54">
        <v>240500</v>
      </c>
    </row>
    <row r="36" spans="2:6" ht="15" x14ac:dyDescent="0.2">
      <c r="B36" s="55" t="s">
        <v>275</v>
      </c>
      <c r="C36" s="56"/>
      <c r="D36" s="54">
        <f>SUM(D35)</f>
        <v>1</v>
      </c>
      <c r="E36" s="54">
        <f>SUM(E35)</f>
        <v>10000</v>
      </c>
      <c r="F36" s="54">
        <f>SUM(F35)</f>
        <v>240500</v>
      </c>
    </row>
    <row r="37" spans="2:6" ht="15.75" x14ac:dyDescent="0.2">
      <c r="B37" s="76" t="s">
        <v>105</v>
      </c>
      <c r="C37" s="77"/>
      <c r="D37" s="77"/>
      <c r="E37" s="77"/>
      <c r="F37" s="78"/>
    </row>
    <row r="38" spans="2:6" x14ac:dyDescent="0.2">
      <c r="B38" s="54" t="s">
        <v>269</v>
      </c>
      <c r="C38" s="54" t="s">
        <v>143</v>
      </c>
      <c r="D38" s="54">
        <v>25</v>
      </c>
      <c r="E38" s="54">
        <v>3750000</v>
      </c>
      <c r="F38" s="54">
        <v>16607500</v>
      </c>
    </row>
    <row r="39" spans="2:6" ht="15" x14ac:dyDescent="0.2">
      <c r="B39" s="55" t="s">
        <v>270</v>
      </c>
      <c r="C39" s="56"/>
      <c r="D39" s="54">
        <f>SUM(D38)</f>
        <v>25</v>
      </c>
      <c r="E39" s="54">
        <f>SUM(E38)</f>
        <v>3750000</v>
      </c>
      <c r="F39" s="54">
        <f>SUM(F38)</f>
        <v>16607500</v>
      </c>
    </row>
    <row r="40" spans="2:6" ht="15.75" x14ac:dyDescent="0.2">
      <c r="B40" s="81" t="s">
        <v>271</v>
      </c>
      <c r="C40" s="82"/>
      <c r="D40" s="54">
        <f>D39+D36+D33+D29+D26</f>
        <v>82</v>
      </c>
      <c r="E40" s="54">
        <f>E39+E36+E33+E29+E26</f>
        <v>158781437</v>
      </c>
      <c r="F40" s="54">
        <f>F39+F36+F33+F29+F26</f>
        <v>147926704.62</v>
      </c>
    </row>
  </sheetData>
  <mergeCells count="14">
    <mergeCell ref="B37:F37"/>
    <mergeCell ref="B40:C40"/>
    <mergeCell ref="B18:C18"/>
    <mergeCell ref="C19:D19"/>
    <mergeCell ref="B21:F21"/>
    <mergeCell ref="B27:F27"/>
    <mergeCell ref="B30:F30"/>
    <mergeCell ref="B34:F34"/>
    <mergeCell ref="B15:F15"/>
    <mergeCell ref="B1:E1"/>
    <mergeCell ref="B2:F2"/>
    <mergeCell ref="C5:D5"/>
    <mergeCell ref="B7:F7"/>
    <mergeCell ref="B12:F12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72"/>
  <sheetViews>
    <sheetView topLeftCell="A49" workbookViewId="0">
      <selection activeCell="B38" sqref="B38:D40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23.375" customWidth="1"/>
    <col min="6" max="6" width="7.75" customWidth="1"/>
    <col min="7" max="7" width="8.875" customWidth="1"/>
    <col min="8" max="8" width="7.375" customWidth="1"/>
    <col min="9" max="10" width="8.125" style="17"/>
  </cols>
  <sheetData>
    <row r="1" spans="2:13" ht="24" customHeight="1" x14ac:dyDescent="0.2">
      <c r="B1" s="85" t="s">
        <v>253</v>
      </c>
      <c r="C1" s="85"/>
      <c r="D1" s="85"/>
      <c r="E1" s="85"/>
      <c r="F1" s="85"/>
      <c r="G1" s="85"/>
    </row>
    <row r="2" spans="2:13" ht="52.5" customHeight="1" x14ac:dyDescent="0.2">
      <c r="B2" s="1" t="s">
        <v>9</v>
      </c>
      <c r="C2" s="1" t="s">
        <v>10</v>
      </c>
      <c r="D2" s="1" t="s">
        <v>30</v>
      </c>
      <c r="E2" s="1" t="s">
        <v>31</v>
      </c>
      <c r="F2" s="1" t="s">
        <v>32</v>
      </c>
      <c r="G2" s="1" t="s">
        <v>33</v>
      </c>
      <c r="H2" s="17"/>
      <c r="K2" s="17"/>
      <c r="L2" s="17"/>
      <c r="M2" s="17"/>
    </row>
    <row r="3" spans="2:13" s="17" customFormat="1" ht="15" customHeight="1" x14ac:dyDescent="0.2">
      <c r="B3" s="83" t="s">
        <v>50</v>
      </c>
      <c r="C3" s="84"/>
      <c r="D3" s="84"/>
      <c r="E3" s="84"/>
      <c r="F3" s="84"/>
      <c r="G3" s="86"/>
    </row>
    <row r="4" spans="2:13" s="17" customFormat="1" ht="15.75" customHeight="1" x14ac:dyDescent="0.2">
      <c r="B4" s="7" t="s">
        <v>114</v>
      </c>
      <c r="C4" s="7" t="s">
        <v>115</v>
      </c>
      <c r="D4" s="13">
        <v>0.27</v>
      </c>
      <c r="E4" s="10" t="s">
        <v>35</v>
      </c>
      <c r="F4" s="11" t="s">
        <v>29</v>
      </c>
      <c r="G4" s="11" t="s">
        <v>29</v>
      </c>
    </row>
    <row r="5" spans="2:13" s="17" customFormat="1" ht="15.75" customHeight="1" x14ac:dyDescent="0.2">
      <c r="B5" s="7" t="s">
        <v>91</v>
      </c>
      <c r="C5" s="7" t="s">
        <v>92</v>
      </c>
      <c r="D5" s="13">
        <v>1</v>
      </c>
      <c r="E5" s="10" t="s">
        <v>35</v>
      </c>
      <c r="F5" s="11" t="s">
        <v>29</v>
      </c>
      <c r="G5" s="11" t="s">
        <v>29</v>
      </c>
    </row>
    <row r="6" spans="2:13" s="17" customFormat="1" ht="15.75" customHeight="1" x14ac:dyDescent="0.2">
      <c r="B6" s="7" t="s">
        <v>144</v>
      </c>
      <c r="C6" s="7" t="s">
        <v>145</v>
      </c>
      <c r="D6" s="13">
        <v>0.45</v>
      </c>
      <c r="E6" s="10" t="s">
        <v>35</v>
      </c>
      <c r="F6" s="11" t="s">
        <v>29</v>
      </c>
      <c r="G6" s="11" t="s">
        <v>29</v>
      </c>
    </row>
    <row r="7" spans="2:13" s="17" customFormat="1" ht="15.75" customHeight="1" x14ac:dyDescent="0.2">
      <c r="B7" s="7" t="s">
        <v>112</v>
      </c>
      <c r="C7" s="7" t="s">
        <v>113</v>
      </c>
      <c r="D7" s="13">
        <v>1</v>
      </c>
      <c r="E7" s="10" t="s">
        <v>35</v>
      </c>
      <c r="F7" s="11" t="s">
        <v>29</v>
      </c>
      <c r="G7" s="11" t="s">
        <v>29</v>
      </c>
    </row>
    <row r="8" spans="2:13" s="17" customFormat="1" ht="15.75" customHeight="1" x14ac:dyDescent="0.2">
      <c r="B8" s="7" t="s">
        <v>201</v>
      </c>
      <c r="C8" s="7" t="s">
        <v>202</v>
      </c>
      <c r="D8" s="13">
        <v>0.19</v>
      </c>
      <c r="E8" s="10" t="s">
        <v>35</v>
      </c>
      <c r="F8" s="11" t="s">
        <v>29</v>
      </c>
      <c r="G8" s="11" t="s">
        <v>29</v>
      </c>
    </row>
    <row r="9" spans="2:13" s="17" customFormat="1" ht="15.75" customHeight="1" x14ac:dyDescent="0.2">
      <c r="B9" s="7" t="s">
        <v>75</v>
      </c>
      <c r="C9" s="7" t="s">
        <v>76</v>
      </c>
      <c r="D9" s="13">
        <v>0.27</v>
      </c>
      <c r="E9" s="10" t="s">
        <v>35</v>
      </c>
      <c r="F9" s="11" t="s">
        <v>29</v>
      </c>
      <c r="G9" s="11" t="s">
        <v>29</v>
      </c>
    </row>
    <row r="10" spans="2:13" s="17" customFormat="1" ht="15.75" customHeight="1" x14ac:dyDescent="0.2">
      <c r="B10" s="83" t="s">
        <v>105</v>
      </c>
      <c r="C10" s="84"/>
      <c r="D10" s="84"/>
      <c r="E10" s="84"/>
      <c r="F10" s="84"/>
      <c r="G10" s="86"/>
    </row>
    <row r="11" spans="2:13" s="17" customFormat="1" ht="15.75" customHeight="1" x14ac:dyDescent="0.2">
      <c r="B11" s="7" t="s">
        <v>243</v>
      </c>
      <c r="C11" s="7" t="s">
        <v>244</v>
      </c>
      <c r="D11" s="13">
        <v>3.08</v>
      </c>
      <c r="E11" s="10" t="s">
        <v>35</v>
      </c>
      <c r="F11" s="11" t="s">
        <v>29</v>
      </c>
      <c r="G11" s="11" t="s">
        <v>29</v>
      </c>
    </row>
    <row r="12" spans="2:13" s="17" customFormat="1" ht="15" customHeight="1" x14ac:dyDescent="0.2">
      <c r="B12" s="83" t="s">
        <v>48</v>
      </c>
      <c r="C12" s="84"/>
      <c r="D12" s="84"/>
      <c r="E12" s="84"/>
      <c r="F12" s="84"/>
      <c r="G12" s="86"/>
    </row>
    <row r="13" spans="2:13" s="17" customFormat="1" ht="15" customHeight="1" x14ac:dyDescent="0.2">
      <c r="B13" s="7" t="s">
        <v>187</v>
      </c>
      <c r="C13" s="7" t="s">
        <v>188</v>
      </c>
      <c r="D13" s="13">
        <v>0.33</v>
      </c>
      <c r="E13" s="10" t="s">
        <v>35</v>
      </c>
      <c r="F13" s="11" t="s">
        <v>29</v>
      </c>
      <c r="G13" s="11" t="s">
        <v>29</v>
      </c>
    </row>
    <row r="14" spans="2:13" s="17" customFormat="1" ht="15" customHeight="1" x14ac:dyDescent="0.2">
      <c r="B14" s="7" t="s">
        <v>72</v>
      </c>
      <c r="C14" s="7" t="s">
        <v>73</v>
      </c>
      <c r="D14" s="13">
        <v>0.57999999999999996</v>
      </c>
      <c r="E14" s="10" t="s">
        <v>35</v>
      </c>
      <c r="F14" s="11" t="s">
        <v>29</v>
      </c>
      <c r="G14" s="11" t="s">
        <v>29</v>
      </c>
    </row>
    <row r="15" spans="2:13" s="17" customFormat="1" ht="15" customHeight="1" x14ac:dyDescent="0.2">
      <c r="B15" s="7" t="s">
        <v>231</v>
      </c>
      <c r="C15" s="7" t="s">
        <v>232</v>
      </c>
      <c r="D15" s="13">
        <v>0.94</v>
      </c>
      <c r="E15" s="10" t="s">
        <v>35</v>
      </c>
      <c r="F15" s="11" t="s">
        <v>29</v>
      </c>
      <c r="G15" s="11" t="s">
        <v>29</v>
      </c>
    </row>
    <row r="16" spans="2:13" s="17" customFormat="1" ht="15" customHeight="1" x14ac:dyDescent="0.2">
      <c r="B16" s="83" t="s">
        <v>28</v>
      </c>
      <c r="C16" s="84"/>
      <c r="D16" s="84"/>
      <c r="E16" s="84"/>
      <c r="F16" s="84"/>
      <c r="G16" s="86"/>
    </row>
    <row r="17" spans="2:7" s="17" customFormat="1" ht="15" customHeight="1" x14ac:dyDescent="0.2">
      <c r="B17" s="43" t="s">
        <v>227</v>
      </c>
      <c r="C17" s="7" t="s">
        <v>228</v>
      </c>
      <c r="D17" s="13">
        <v>0.89</v>
      </c>
      <c r="E17" s="10" t="s">
        <v>35</v>
      </c>
      <c r="F17" s="11" t="s">
        <v>29</v>
      </c>
      <c r="G17" s="11" t="s">
        <v>29</v>
      </c>
    </row>
    <row r="18" spans="2:7" s="17" customFormat="1" ht="15" customHeight="1" x14ac:dyDescent="0.2">
      <c r="B18" s="43" t="s">
        <v>155</v>
      </c>
      <c r="C18" s="7" t="s">
        <v>156</v>
      </c>
      <c r="D18" s="13">
        <v>0.46</v>
      </c>
      <c r="E18" s="10" t="s">
        <v>35</v>
      </c>
      <c r="F18" s="11" t="s">
        <v>29</v>
      </c>
      <c r="G18" s="11" t="s">
        <v>29</v>
      </c>
    </row>
    <row r="19" spans="2:7" s="17" customFormat="1" ht="15" customHeight="1" x14ac:dyDescent="0.2">
      <c r="B19" s="83" t="s">
        <v>21</v>
      </c>
      <c r="C19" s="84"/>
      <c r="D19" s="84"/>
      <c r="E19" s="84"/>
      <c r="F19" s="84"/>
      <c r="G19" s="86"/>
    </row>
    <row r="20" spans="2:7" s="17" customFormat="1" ht="15" customHeight="1" x14ac:dyDescent="0.2">
      <c r="B20" s="7" t="s">
        <v>148</v>
      </c>
      <c r="C20" s="7" t="s">
        <v>149</v>
      </c>
      <c r="D20" s="13">
        <v>0.72</v>
      </c>
      <c r="E20" s="10" t="s">
        <v>35</v>
      </c>
      <c r="F20" s="11" t="s">
        <v>29</v>
      </c>
      <c r="G20" s="11" t="s">
        <v>29</v>
      </c>
    </row>
    <row r="21" spans="2:7" s="17" customFormat="1" ht="15" customHeight="1" x14ac:dyDescent="0.2">
      <c r="B21" s="7" t="s">
        <v>236</v>
      </c>
      <c r="C21" s="7" t="s">
        <v>237</v>
      </c>
      <c r="D21" s="13">
        <v>0.38</v>
      </c>
      <c r="E21" s="10" t="s">
        <v>35</v>
      </c>
      <c r="F21" s="11" t="s">
        <v>29</v>
      </c>
      <c r="G21" s="11" t="s">
        <v>29</v>
      </c>
    </row>
    <row r="22" spans="2:7" s="17" customFormat="1" ht="15" customHeight="1" x14ac:dyDescent="0.2">
      <c r="B22" s="83" t="s">
        <v>23</v>
      </c>
      <c r="C22" s="84"/>
      <c r="D22" s="84"/>
      <c r="E22" s="84"/>
      <c r="F22" s="84"/>
      <c r="G22" s="86"/>
    </row>
    <row r="23" spans="2:7" s="17" customFormat="1" ht="15" customHeight="1" x14ac:dyDescent="0.2">
      <c r="B23" s="7" t="s">
        <v>37</v>
      </c>
      <c r="C23" s="7" t="s">
        <v>43</v>
      </c>
      <c r="D23" s="13">
        <v>1.3</v>
      </c>
      <c r="E23" s="10" t="s">
        <v>35</v>
      </c>
      <c r="F23" s="11" t="s">
        <v>29</v>
      </c>
      <c r="G23" s="11" t="s">
        <v>29</v>
      </c>
    </row>
    <row r="24" spans="2:7" s="17" customFormat="1" ht="15" customHeight="1" x14ac:dyDescent="0.2">
      <c r="B24" s="7" t="s">
        <v>127</v>
      </c>
      <c r="C24" s="7" t="s">
        <v>128</v>
      </c>
      <c r="D24" s="13">
        <v>0.55000000000000004</v>
      </c>
      <c r="E24" s="10" t="s">
        <v>35</v>
      </c>
      <c r="F24" s="11" t="s">
        <v>29</v>
      </c>
      <c r="G24" s="11" t="s">
        <v>29</v>
      </c>
    </row>
    <row r="25" spans="2:7" s="17" customFormat="1" ht="15" customHeight="1" x14ac:dyDescent="0.2">
      <c r="B25" s="7" t="s">
        <v>133</v>
      </c>
      <c r="C25" s="7" t="s">
        <v>136</v>
      </c>
      <c r="D25" s="13">
        <v>0.6</v>
      </c>
      <c r="E25" s="10" t="s">
        <v>35</v>
      </c>
      <c r="F25" s="11" t="s">
        <v>29</v>
      </c>
      <c r="G25" s="11" t="s">
        <v>29</v>
      </c>
    </row>
    <row r="26" spans="2:7" s="17" customFormat="1" ht="15" customHeight="1" x14ac:dyDescent="0.2">
      <c r="B26" s="7" t="s">
        <v>192</v>
      </c>
      <c r="C26" s="7" t="s">
        <v>191</v>
      </c>
      <c r="D26" s="13">
        <v>6.4</v>
      </c>
      <c r="E26" s="10" t="s">
        <v>35</v>
      </c>
      <c r="F26" s="11" t="s">
        <v>29</v>
      </c>
      <c r="G26" s="11" t="s">
        <v>29</v>
      </c>
    </row>
    <row r="27" spans="2:7" s="17" customFormat="1" ht="15" customHeight="1" x14ac:dyDescent="0.2">
      <c r="B27" s="7" t="s">
        <v>215</v>
      </c>
      <c r="C27" s="7" t="s">
        <v>214</v>
      </c>
      <c r="D27" s="13">
        <v>0.26</v>
      </c>
      <c r="E27" s="10" t="s">
        <v>35</v>
      </c>
      <c r="F27" s="11" t="s">
        <v>29</v>
      </c>
      <c r="G27" s="11" t="s">
        <v>29</v>
      </c>
    </row>
    <row r="28" spans="2:7" s="17" customFormat="1" ht="15" customHeight="1" x14ac:dyDescent="0.2">
      <c r="B28" s="7" t="s">
        <v>118</v>
      </c>
      <c r="C28" s="7" t="s">
        <v>119</v>
      </c>
      <c r="D28" s="13">
        <v>0.39</v>
      </c>
      <c r="E28" s="10" t="s">
        <v>35</v>
      </c>
      <c r="F28" s="11" t="s">
        <v>29</v>
      </c>
      <c r="G28" s="11" t="s">
        <v>29</v>
      </c>
    </row>
    <row r="29" spans="2:7" s="17" customFormat="1" ht="15" customHeight="1" x14ac:dyDescent="0.2">
      <c r="B29" s="7" t="s">
        <v>116</v>
      </c>
      <c r="C29" s="7" t="s">
        <v>117</v>
      </c>
      <c r="D29" s="13">
        <v>4.3</v>
      </c>
      <c r="E29" s="10" t="s">
        <v>35</v>
      </c>
      <c r="F29" s="11" t="s">
        <v>29</v>
      </c>
      <c r="G29" s="11" t="s">
        <v>29</v>
      </c>
    </row>
    <row r="30" spans="2:7" s="17" customFormat="1" ht="15" customHeight="1" x14ac:dyDescent="0.2">
      <c r="B30" s="7" t="s">
        <v>189</v>
      </c>
      <c r="C30" s="7" t="s">
        <v>190</v>
      </c>
      <c r="D30" s="13">
        <v>0.51</v>
      </c>
      <c r="E30" s="10" t="s">
        <v>35</v>
      </c>
      <c r="F30" s="11" t="s">
        <v>29</v>
      </c>
      <c r="G30" s="11" t="s">
        <v>29</v>
      </c>
    </row>
    <row r="31" spans="2:7" s="17" customFormat="1" ht="15" customHeight="1" x14ac:dyDescent="0.2">
      <c r="B31" s="7" t="s">
        <v>200</v>
      </c>
      <c r="C31" s="7" t="s">
        <v>199</v>
      </c>
      <c r="D31" s="13">
        <v>1.35</v>
      </c>
      <c r="E31" s="10" t="s">
        <v>35</v>
      </c>
      <c r="F31" s="11" t="s">
        <v>29</v>
      </c>
      <c r="G31" s="11" t="s">
        <v>29</v>
      </c>
    </row>
    <row r="32" spans="2:7" s="17" customFormat="1" ht="15" customHeight="1" x14ac:dyDescent="0.2">
      <c r="B32" s="7" t="s">
        <v>81</v>
      </c>
      <c r="C32" s="7" t="s">
        <v>80</v>
      </c>
      <c r="D32" s="13">
        <v>2.25</v>
      </c>
      <c r="E32" s="10" t="s">
        <v>35</v>
      </c>
      <c r="F32" s="11" t="s">
        <v>29</v>
      </c>
      <c r="G32" s="11" t="s">
        <v>29</v>
      </c>
    </row>
    <row r="33" spans="2:8" s="17" customFormat="1" ht="15" customHeight="1" x14ac:dyDescent="0.2">
      <c r="B33" s="83" t="s">
        <v>25</v>
      </c>
      <c r="C33" s="84"/>
      <c r="D33" s="84"/>
      <c r="E33" s="84"/>
      <c r="F33" s="84"/>
      <c r="G33" s="86"/>
    </row>
    <row r="34" spans="2:8" s="17" customFormat="1" ht="15" customHeight="1" x14ac:dyDescent="0.2">
      <c r="B34" s="7" t="s">
        <v>181</v>
      </c>
      <c r="C34" s="7" t="s">
        <v>182</v>
      </c>
      <c r="D34" s="13">
        <v>16</v>
      </c>
      <c r="E34" s="10" t="s">
        <v>35</v>
      </c>
      <c r="F34" s="11" t="s">
        <v>29</v>
      </c>
      <c r="G34" s="11" t="s">
        <v>29</v>
      </c>
    </row>
    <row r="35" spans="2:8" s="17" customFormat="1" ht="15" customHeight="1" x14ac:dyDescent="0.2">
      <c r="B35" s="7" t="s">
        <v>129</v>
      </c>
      <c r="C35" s="7" t="s">
        <v>130</v>
      </c>
      <c r="D35" s="13">
        <v>1.6</v>
      </c>
      <c r="E35" s="10" t="s">
        <v>35</v>
      </c>
      <c r="F35" s="11" t="s">
        <v>29</v>
      </c>
      <c r="G35" s="11" t="s">
        <v>29</v>
      </c>
    </row>
    <row r="36" spans="2:8" s="17" customFormat="1" ht="15" customHeight="1" x14ac:dyDescent="0.2">
      <c r="B36" s="7" t="s">
        <v>153</v>
      </c>
      <c r="C36" s="7" t="s">
        <v>154</v>
      </c>
      <c r="D36" s="13">
        <v>11.95</v>
      </c>
      <c r="E36" s="10" t="s">
        <v>35</v>
      </c>
      <c r="F36" s="11" t="s">
        <v>29</v>
      </c>
      <c r="G36" s="11" t="s">
        <v>29</v>
      </c>
    </row>
    <row r="37" spans="2:8" s="17" customFormat="1" ht="15" customHeight="1" x14ac:dyDescent="0.2">
      <c r="B37" s="83" t="s">
        <v>41</v>
      </c>
      <c r="C37" s="84"/>
      <c r="D37" s="84"/>
      <c r="E37" s="84"/>
      <c r="F37" s="84"/>
      <c r="G37" s="86"/>
    </row>
    <row r="38" spans="2:8" s="17" customFormat="1" ht="15" customHeight="1" x14ac:dyDescent="0.2">
      <c r="B38" s="7" t="s">
        <v>66</v>
      </c>
      <c r="C38" s="7" t="s">
        <v>67</v>
      </c>
      <c r="D38" s="13">
        <v>6.66</v>
      </c>
      <c r="E38" s="10" t="s">
        <v>35</v>
      </c>
      <c r="F38" s="11" t="s">
        <v>29</v>
      </c>
      <c r="G38" s="11" t="s">
        <v>29</v>
      </c>
    </row>
    <row r="39" spans="2:8" s="17" customFormat="1" ht="15" customHeight="1" x14ac:dyDescent="0.2">
      <c r="B39" s="7" t="s">
        <v>78</v>
      </c>
      <c r="C39" s="7" t="s">
        <v>79</v>
      </c>
      <c r="D39" s="13">
        <v>7.3</v>
      </c>
      <c r="E39" s="10" t="s">
        <v>35</v>
      </c>
      <c r="F39" s="11" t="s">
        <v>29</v>
      </c>
      <c r="G39" s="11" t="s">
        <v>29</v>
      </c>
    </row>
    <row r="40" spans="2:8" s="17" customFormat="1" ht="15" customHeight="1" x14ac:dyDescent="0.2">
      <c r="B40" s="7" t="s">
        <v>159</v>
      </c>
      <c r="C40" s="7" t="s">
        <v>160</v>
      </c>
      <c r="D40" s="13">
        <v>0.67</v>
      </c>
      <c r="E40" s="10" t="s">
        <v>35</v>
      </c>
      <c r="F40" s="11" t="s">
        <v>29</v>
      </c>
      <c r="G40" s="11" t="s">
        <v>29</v>
      </c>
    </row>
    <row r="41" spans="2:8" s="17" customFormat="1" ht="53.25" customHeight="1" x14ac:dyDescent="0.2">
      <c r="B41" s="7" t="s">
        <v>9</v>
      </c>
      <c r="C41" s="12" t="s">
        <v>10</v>
      </c>
      <c r="D41" s="1" t="s">
        <v>30</v>
      </c>
      <c r="E41" s="10" t="s">
        <v>31</v>
      </c>
      <c r="F41" s="1" t="s">
        <v>32</v>
      </c>
      <c r="G41" s="1" t="s">
        <v>33</v>
      </c>
      <c r="H41"/>
    </row>
    <row r="42" spans="2:8" s="17" customFormat="1" ht="15" customHeight="1" x14ac:dyDescent="0.2">
      <c r="B42" s="83" t="s">
        <v>50</v>
      </c>
      <c r="C42" s="84"/>
      <c r="D42" s="84"/>
      <c r="E42" s="84"/>
      <c r="F42" s="84"/>
      <c r="G42" s="86"/>
    </row>
    <row r="43" spans="2:8" s="17" customFormat="1" ht="15" customHeight="1" x14ac:dyDescent="0.2">
      <c r="B43" s="7" t="s">
        <v>220</v>
      </c>
      <c r="C43" s="7" t="s">
        <v>221</v>
      </c>
      <c r="D43" s="13">
        <v>0.7</v>
      </c>
      <c r="E43" s="10" t="s">
        <v>35</v>
      </c>
      <c r="F43" s="11" t="s">
        <v>29</v>
      </c>
      <c r="G43" s="11" t="s">
        <v>29</v>
      </c>
    </row>
    <row r="44" spans="2:8" s="17" customFormat="1" ht="16.5" customHeight="1" x14ac:dyDescent="0.2">
      <c r="B44" s="83" t="s">
        <v>48</v>
      </c>
      <c r="C44" s="84"/>
      <c r="D44" s="84"/>
      <c r="E44" s="84"/>
      <c r="F44" s="84"/>
      <c r="G44" s="86"/>
      <c r="H44"/>
    </row>
    <row r="45" spans="2:8" s="17" customFormat="1" ht="16.5" customHeight="1" x14ac:dyDescent="0.2">
      <c r="B45" s="7" t="s">
        <v>46</v>
      </c>
      <c r="C45" s="12" t="s">
        <v>47</v>
      </c>
      <c r="D45" s="13">
        <v>0.64</v>
      </c>
      <c r="E45" s="10" t="s">
        <v>35</v>
      </c>
      <c r="F45" s="29" t="s">
        <v>29</v>
      </c>
      <c r="G45" s="11" t="s">
        <v>29</v>
      </c>
      <c r="H45"/>
    </row>
    <row r="46" spans="2:8" s="17" customFormat="1" ht="15" customHeight="1" x14ac:dyDescent="0.2">
      <c r="B46" s="83" t="s">
        <v>28</v>
      </c>
      <c r="C46" s="84"/>
      <c r="D46" s="84"/>
      <c r="E46" s="84"/>
      <c r="F46" s="84"/>
      <c r="G46" s="86"/>
      <c r="H46"/>
    </row>
    <row r="47" spans="2:8" s="17" customFormat="1" ht="13.5" customHeight="1" x14ac:dyDescent="0.2">
      <c r="B47" s="7" t="s">
        <v>139</v>
      </c>
      <c r="C47" s="12" t="s">
        <v>140</v>
      </c>
      <c r="D47" s="13">
        <v>1</v>
      </c>
      <c r="E47" s="10" t="s">
        <v>35</v>
      </c>
      <c r="F47" s="29" t="s">
        <v>29</v>
      </c>
      <c r="G47" s="11" t="s">
        <v>29</v>
      </c>
    </row>
    <row r="48" spans="2:8" s="17" customFormat="1" ht="13.5" customHeight="1" x14ac:dyDescent="0.2">
      <c r="B48" s="7" t="s">
        <v>63</v>
      </c>
      <c r="C48" s="7" t="s">
        <v>64</v>
      </c>
      <c r="D48" s="13">
        <v>1.4</v>
      </c>
      <c r="E48" s="10" t="s">
        <v>35</v>
      </c>
      <c r="F48" s="29" t="s">
        <v>29</v>
      </c>
      <c r="G48" s="11" t="s">
        <v>29</v>
      </c>
    </row>
    <row r="49" spans="2:8" s="17" customFormat="1" ht="13.5" customHeight="1" x14ac:dyDescent="0.2">
      <c r="B49" s="7" t="s">
        <v>203</v>
      </c>
      <c r="C49" s="7" t="s">
        <v>204</v>
      </c>
      <c r="D49" s="13">
        <v>0.19</v>
      </c>
      <c r="E49" s="10" t="s">
        <v>35</v>
      </c>
      <c r="F49" s="29" t="s">
        <v>29</v>
      </c>
      <c r="G49" s="11" t="s">
        <v>29</v>
      </c>
    </row>
    <row r="50" spans="2:8" s="17" customFormat="1" ht="13.5" customHeight="1" x14ac:dyDescent="0.2">
      <c r="B50" s="7" t="s">
        <v>183</v>
      </c>
      <c r="C50" s="7" t="s">
        <v>184</v>
      </c>
      <c r="D50" s="13">
        <v>0.72</v>
      </c>
      <c r="E50" s="10" t="s">
        <v>35</v>
      </c>
      <c r="F50" s="29" t="s">
        <v>29</v>
      </c>
      <c r="G50" s="11" t="s">
        <v>29</v>
      </c>
    </row>
    <row r="51" spans="2:8" s="17" customFormat="1" ht="15" customHeight="1" x14ac:dyDescent="0.2">
      <c r="B51" s="83" t="s">
        <v>95</v>
      </c>
      <c r="C51" s="84"/>
      <c r="D51" s="84"/>
      <c r="E51" s="84"/>
      <c r="F51" s="84"/>
      <c r="G51" s="86"/>
      <c r="H51"/>
    </row>
    <row r="52" spans="2:8" s="17" customFormat="1" ht="15" customHeight="1" x14ac:dyDescent="0.2">
      <c r="B52" s="7" t="s">
        <v>109</v>
      </c>
      <c r="C52" s="12" t="s">
        <v>110</v>
      </c>
      <c r="D52" s="13">
        <v>1</v>
      </c>
      <c r="E52" s="10" t="s">
        <v>35</v>
      </c>
      <c r="F52" s="29" t="s">
        <v>29</v>
      </c>
      <c r="G52" s="11" t="s">
        <v>29</v>
      </c>
    </row>
    <row r="53" spans="2:8" s="17" customFormat="1" ht="15" customHeight="1" x14ac:dyDescent="0.2">
      <c r="B53" s="7" t="s">
        <v>58</v>
      </c>
      <c r="C53" s="12" t="s">
        <v>59</v>
      </c>
      <c r="D53" s="13" t="s">
        <v>29</v>
      </c>
      <c r="E53" s="10" t="s">
        <v>35</v>
      </c>
      <c r="F53" s="29" t="s">
        <v>29</v>
      </c>
      <c r="G53" s="11" t="s">
        <v>29</v>
      </c>
      <c r="H53"/>
    </row>
    <row r="54" spans="2:8" s="17" customFormat="1" ht="15" customHeight="1" x14ac:dyDescent="0.2">
      <c r="B54" s="7" t="s">
        <v>122</v>
      </c>
      <c r="C54" s="7" t="s">
        <v>123</v>
      </c>
      <c r="D54" s="13" t="s">
        <v>29</v>
      </c>
      <c r="E54" s="10" t="s">
        <v>35</v>
      </c>
      <c r="F54" s="29" t="s">
        <v>29</v>
      </c>
      <c r="G54" s="11" t="s">
        <v>29</v>
      </c>
    </row>
    <row r="55" spans="2:8" s="17" customFormat="1" ht="15" customHeight="1" x14ac:dyDescent="0.2">
      <c r="B55" s="7" t="s">
        <v>125</v>
      </c>
      <c r="C55" s="7" t="s">
        <v>126</v>
      </c>
      <c r="D55" s="13" t="s">
        <v>29</v>
      </c>
      <c r="E55" s="10" t="s">
        <v>35</v>
      </c>
      <c r="F55" s="29" t="s">
        <v>29</v>
      </c>
      <c r="G55" s="11" t="s">
        <v>29</v>
      </c>
    </row>
    <row r="56" spans="2:8" s="17" customFormat="1" ht="15" customHeight="1" x14ac:dyDescent="0.2">
      <c r="B56" s="7" t="s">
        <v>163</v>
      </c>
      <c r="C56" s="7" t="s">
        <v>164</v>
      </c>
      <c r="D56" s="13" t="s">
        <v>29</v>
      </c>
      <c r="E56" s="10" t="s">
        <v>35</v>
      </c>
      <c r="F56" s="29" t="s">
        <v>29</v>
      </c>
      <c r="G56" s="11" t="s">
        <v>29</v>
      </c>
    </row>
    <row r="57" spans="2:8" s="17" customFormat="1" ht="15" customHeight="1" x14ac:dyDescent="0.2">
      <c r="B57" s="7" t="s">
        <v>195</v>
      </c>
      <c r="C57" s="7" t="s">
        <v>196</v>
      </c>
      <c r="D57" s="13" t="s">
        <v>29</v>
      </c>
      <c r="E57" s="10" t="s">
        <v>35</v>
      </c>
      <c r="F57" s="29" t="s">
        <v>29</v>
      </c>
      <c r="G57" s="11" t="s">
        <v>29</v>
      </c>
    </row>
    <row r="58" spans="2:8" s="17" customFormat="1" ht="15" customHeight="1" x14ac:dyDescent="0.2">
      <c r="B58" s="7" t="s">
        <v>197</v>
      </c>
      <c r="C58" s="7" t="s">
        <v>198</v>
      </c>
      <c r="D58" s="13" t="s">
        <v>29</v>
      </c>
      <c r="E58" s="10" t="s">
        <v>35</v>
      </c>
      <c r="F58" s="29" t="s">
        <v>29</v>
      </c>
      <c r="G58" s="11" t="s">
        <v>29</v>
      </c>
    </row>
    <row r="59" spans="2:8" s="17" customFormat="1" ht="15" customHeight="1" x14ac:dyDescent="0.2">
      <c r="B59" s="7" t="s">
        <v>53</v>
      </c>
      <c r="C59" s="7" t="s">
        <v>52</v>
      </c>
      <c r="D59" s="13">
        <v>2.5499999999999998</v>
      </c>
      <c r="E59" s="10" t="s">
        <v>35</v>
      </c>
      <c r="F59" s="29" t="s">
        <v>29</v>
      </c>
      <c r="G59" s="11" t="s">
        <v>29</v>
      </c>
    </row>
    <row r="60" spans="2:8" s="17" customFormat="1" ht="15" customHeight="1" x14ac:dyDescent="0.2">
      <c r="B60" s="7" t="s">
        <v>209</v>
      </c>
      <c r="C60" s="7" t="s">
        <v>174</v>
      </c>
      <c r="D60" s="13">
        <v>1</v>
      </c>
      <c r="E60" s="10" t="s">
        <v>35</v>
      </c>
      <c r="F60" s="29" t="s">
        <v>29</v>
      </c>
      <c r="G60" s="11" t="s">
        <v>29</v>
      </c>
    </row>
    <row r="61" spans="2:8" s="17" customFormat="1" ht="15" customHeight="1" x14ac:dyDescent="0.2">
      <c r="B61" s="83" t="s">
        <v>21</v>
      </c>
      <c r="C61" s="84"/>
      <c r="D61" s="84"/>
      <c r="E61" s="84"/>
      <c r="F61" s="84"/>
      <c r="G61" s="40"/>
    </row>
    <row r="62" spans="2:8" s="17" customFormat="1" ht="15" customHeight="1" x14ac:dyDescent="0.2">
      <c r="B62" s="7" t="s">
        <v>120</v>
      </c>
      <c r="C62" s="7" t="s">
        <v>121</v>
      </c>
      <c r="D62" s="13">
        <v>0.45</v>
      </c>
      <c r="E62" s="10" t="s">
        <v>35</v>
      </c>
      <c r="F62" s="29" t="s">
        <v>29</v>
      </c>
      <c r="G62" s="10" t="s">
        <v>29</v>
      </c>
    </row>
    <row r="63" spans="2:8" s="17" customFormat="1" ht="15" customHeight="1" x14ac:dyDescent="0.2">
      <c r="B63" s="83" t="s">
        <v>23</v>
      </c>
      <c r="C63" s="84"/>
      <c r="D63" s="84"/>
      <c r="E63" s="84"/>
      <c r="F63" s="84"/>
      <c r="G63" s="40"/>
    </row>
    <row r="64" spans="2:8" s="17" customFormat="1" ht="15" customHeight="1" x14ac:dyDescent="0.2">
      <c r="B64" s="7" t="s">
        <v>56</v>
      </c>
      <c r="C64" s="7" t="s">
        <v>57</v>
      </c>
      <c r="D64" s="13">
        <v>70</v>
      </c>
      <c r="E64" s="10" t="s">
        <v>35</v>
      </c>
      <c r="F64" s="29" t="s">
        <v>29</v>
      </c>
      <c r="G64" s="10" t="s">
        <v>29</v>
      </c>
    </row>
    <row r="70" spans="2:7" x14ac:dyDescent="0.2">
      <c r="B70" s="17"/>
      <c r="C70" s="17"/>
      <c r="D70" s="17"/>
      <c r="E70" s="17"/>
      <c r="F70" s="17"/>
      <c r="G70" s="17"/>
    </row>
    <row r="71" spans="2:7" x14ac:dyDescent="0.2">
      <c r="B71" s="17"/>
      <c r="C71" s="17"/>
      <c r="D71" s="17"/>
      <c r="E71" s="17"/>
      <c r="F71" s="17"/>
      <c r="G71" s="17"/>
    </row>
    <row r="72" spans="2:7" x14ac:dyDescent="0.2">
      <c r="B72" s="17"/>
      <c r="C72" s="17"/>
      <c r="D72" s="17"/>
      <c r="E72" s="17"/>
      <c r="F72" s="17"/>
      <c r="G72" s="17"/>
    </row>
  </sheetData>
  <mergeCells count="15">
    <mergeCell ref="B63:F63"/>
    <mergeCell ref="B1:G1"/>
    <mergeCell ref="B3:G3"/>
    <mergeCell ref="B22:G22"/>
    <mergeCell ref="B61:F61"/>
    <mergeCell ref="B16:G16"/>
    <mergeCell ref="B12:G12"/>
    <mergeCell ref="B42:G42"/>
    <mergeCell ref="B19:G19"/>
    <mergeCell ref="B33:G33"/>
    <mergeCell ref="B37:G37"/>
    <mergeCell ref="B46:G46"/>
    <mergeCell ref="B51:G51"/>
    <mergeCell ref="B44:G44"/>
    <mergeCell ref="B10:G10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activeCell="B17" sqref="B17:M17"/>
    </sheetView>
  </sheetViews>
  <sheetFormatPr defaultColWidth="9" defaultRowHeight="14.25" x14ac:dyDescent="0.2"/>
  <cols>
    <col min="1" max="1" width="42.125" style="17" customWidth="1"/>
    <col min="2" max="2" width="8.625" style="17" customWidth="1"/>
    <col min="3" max="9" width="9" style="17"/>
    <col min="10" max="10" width="21.125" style="17" customWidth="1"/>
    <col min="11" max="11" width="1.875" style="17" customWidth="1"/>
    <col min="12" max="12" width="3" style="17" customWidth="1"/>
    <col min="13" max="13" width="4.75" style="17" customWidth="1"/>
    <col min="14" max="16384" width="9" style="17"/>
  </cols>
  <sheetData>
    <row r="1" spans="1:18" ht="24" customHeight="1" x14ac:dyDescent="0.2">
      <c r="A1" s="87" t="s">
        <v>254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</row>
    <row r="2" spans="1:18" ht="41.25" customHeight="1" x14ac:dyDescent="0.2">
      <c r="A2" s="6" t="s">
        <v>82</v>
      </c>
      <c r="B2" s="88" t="s">
        <v>171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3" spans="1:18" ht="28.5" customHeight="1" x14ac:dyDescent="0.2">
      <c r="A3" s="6" t="s">
        <v>83</v>
      </c>
      <c r="B3" s="88" t="s">
        <v>173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</row>
    <row r="4" spans="1:18" ht="24.75" customHeight="1" x14ac:dyDescent="0.2">
      <c r="A4" s="6" t="s">
        <v>84</v>
      </c>
      <c r="B4" s="88" t="s">
        <v>169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</row>
    <row r="5" spans="1:18" ht="36" customHeight="1" x14ac:dyDescent="0.2">
      <c r="A5" s="6" t="s">
        <v>85</v>
      </c>
      <c r="B5" s="88" t="s">
        <v>166</v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33"/>
      <c r="O5" s="33"/>
      <c r="P5" s="33"/>
      <c r="Q5" s="33"/>
      <c r="R5" s="33"/>
    </row>
    <row r="6" spans="1:18" ht="26.25" customHeight="1" x14ac:dyDescent="0.2">
      <c r="A6" s="6" t="s">
        <v>179</v>
      </c>
      <c r="B6" s="88" t="s">
        <v>168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34"/>
      <c r="O6" s="34"/>
      <c r="P6" s="34"/>
    </row>
    <row r="7" spans="1:18" ht="27.75" customHeight="1" x14ac:dyDescent="0.2">
      <c r="A7" s="6" t="s">
        <v>86</v>
      </c>
      <c r="B7" s="88" t="s">
        <v>167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</row>
    <row r="8" spans="1:18" ht="28.5" customHeight="1" x14ac:dyDescent="0.2">
      <c r="A8" s="6" t="s">
        <v>87</v>
      </c>
      <c r="B8" s="88" t="s">
        <v>165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</row>
    <row r="9" spans="1:18" ht="26.25" customHeight="1" x14ac:dyDescent="0.2">
      <c r="A9" s="6" t="s">
        <v>178</v>
      </c>
      <c r="B9" s="88" t="s">
        <v>172</v>
      </c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</row>
    <row r="10" spans="1:18" ht="23.25" customHeight="1" x14ac:dyDescent="0.2">
      <c r="A10" s="6" t="s">
        <v>88</v>
      </c>
      <c r="B10" s="88" t="s">
        <v>89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8" ht="24" customHeight="1" x14ac:dyDescent="0.2">
      <c r="A11" s="6" t="s">
        <v>111</v>
      </c>
      <c r="B11" s="88" t="s">
        <v>90</v>
      </c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</row>
    <row r="12" spans="1:18" ht="21.75" customHeight="1" x14ac:dyDescent="0.2">
      <c r="A12" s="6" t="s">
        <v>177</v>
      </c>
      <c r="B12" s="89" t="s">
        <v>170</v>
      </c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1"/>
    </row>
    <row r="13" spans="1:18" ht="21.75" customHeight="1" x14ac:dyDescent="0.2">
      <c r="A13" s="6" t="s">
        <v>176</v>
      </c>
      <c r="B13" s="89" t="s">
        <v>150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1"/>
    </row>
    <row r="14" spans="1:18" ht="29.25" customHeight="1" x14ac:dyDescent="0.2">
      <c r="A14" s="6" t="s">
        <v>175</v>
      </c>
      <c r="B14" s="89" t="s">
        <v>180</v>
      </c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1"/>
    </row>
    <row r="15" spans="1:18" ht="45.75" customHeight="1" x14ac:dyDescent="0.2">
      <c r="A15" s="6" t="s">
        <v>229</v>
      </c>
      <c r="B15" s="89" t="s">
        <v>277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1"/>
    </row>
    <row r="16" spans="1:18" ht="41.25" customHeight="1" x14ac:dyDescent="0.2">
      <c r="A16" s="6" t="s">
        <v>230</v>
      </c>
      <c r="B16" s="89" t="s">
        <v>276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1"/>
    </row>
    <row r="17" spans="1:13" ht="39.75" customHeight="1" x14ac:dyDescent="0.2">
      <c r="A17" s="6" t="s">
        <v>233</v>
      </c>
      <c r="B17" s="89" t="s">
        <v>234</v>
      </c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1"/>
    </row>
  </sheetData>
  <mergeCells count="17">
    <mergeCell ref="B16:M16"/>
    <mergeCell ref="B17:M17"/>
    <mergeCell ref="B11:M11"/>
    <mergeCell ref="B12:M12"/>
    <mergeCell ref="B13:M13"/>
    <mergeCell ref="B14:M14"/>
    <mergeCell ref="B15:M15"/>
    <mergeCell ref="A1:L1"/>
    <mergeCell ref="B9:M9"/>
    <mergeCell ref="B10:M10"/>
    <mergeCell ref="B8:M8"/>
    <mergeCell ref="B2:M2"/>
    <mergeCell ref="B3:M3"/>
    <mergeCell ref="B5:M5"/>
    <mergeCell ref="B6:M6"/>
    <mergeCell ref="B4:M4"/>
    <mergeCell ref="B7:M7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8"/>
  <sheetViews>
    <sheetView workbookViewId="0">
      <selection activeCell="B6" sqref="B6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3" t="s">
        <v>255</v>
      </c>
      <c r="C1" s="93"/>
      <c r="D1" s="93"/>
      <c r="E1" s="93"/>
      <c r="F1" s="93"/>
      <c r="G1" s="93"/>
      <c r="H1" s="93"/>
      <c r="I1" s="93"/>
      <c r="J1" s="93"/>
      <c r="K1" s="93"/>
      <c r="N1" s="17"/>
      <c r="O1" s="17"/>
      <c r="P1" s="17"/>
    </row>
    <row r="2" spans="2:16" s="17" customFormat="1" ht="24.75" customHeight="1" x14ac:dyDescent="0.2">
      <c r="B2" s="94" t="s">
        <v>106</v>
      </c>
      <c r="C2" s="95"/>
      <c r="D2" s="95"/>
      <c r="E2" s="95"/>
      <c r="F2" s="95"/>
      <c r="G2" s="95"/>
      <c r="H2" s="95"/>
      <c r="I2" s="95"/>
      <c r="J2" s="95"/>
      <c r="K2" s="96"/>
    </row>
    <row r="3" spans="2:16" s="17" customFormat="1" ht="42" customHeight="1" x14ac:dyDescent="0.2">
      <c r="B3" s="47" t="s">
        <v>250</v>
      </c>
      <c r="C3" s="98" t="s">
        <v>239</v>
      </c>
      <c r="D3" s="98"/>
      <c r="E3" s="98"/>
      <c r="F3" s="98"/>
      <c r="G3" s="98"/>
      <c r="H3" s="98"/>
      <c r="I3" s="98"/>
      <c r="J3" s="98"/>
      <c r="K3" s="98"/>
    </row>
    <row r="4" spans="2:16" s="17" customFormat="1" ht="47.25" customHeight="1" x14ac:dyDescent="0.2">
      <c r="B4" s="92" t="s">
        <v>142</v>
      </c>
      <c r="C4" s="92"/>
      <c r="D4" s="92"/>
      <c r="E4" s="92"/>
      <c r="F4" s="92"/>
      <c r="G4" s="92"/>
      <c r="H4" s="92"/>
      <c r="I4" s="92"/>
      <c r="J4" s="92"/>
      <c r="K4" s="92"/>
    </row>
    <row r="5" spans="2:16" s="17" customFormat="1" ht="47.25" customHeight="1" x14ac:dyDescent="0.2">
      <c r="B5" s="45" t="s">
        <v>238</v>
      </c>
      <c r="C5" s="98" t="s">
        <v>239</v>
      </c>
      <c r="D5" s="98"/>
      <c r="E5" s="98"/>
      <c r="F5" s="98"/>
      <c r="G5" s="98"/>
      <c r="H5" s="98"/>
      <c r="I5" s="98"/>
      <c r="J5" s="98"/>
      <c r="K5" s="98"/>
    </row>
    <row r="6" spans="2:16" s="17" customFormat="1" ht="47.25" customHeight="1" x14ac:dyDescent="0.2">
      <c r="B6" s="46" t="s">
        <v>246</v>
      </c>
      <c r="C6" s="98" t="s">
        <v>245</v>
      </c>
      <c r="D6" s="98"/>
      <c r="E6" s="98"/>
      <c r="F6" s="98"/>
      <c r="G6" s="98"/>
      <c r="H6" s="98"/>
      <c r="I6" s="98"/>
      <c r="J6" s="98"/>
      <c r="K6" s="98"/>
    </row>
    <row r="7" spans="2:16" s="17" customFormat="1" ht="26.25" customHeight="1" x14ac:dyDescent="0.2">
      <c r="B7" s="92" t="s">
        <v>54</v>
      </c>
      <c r="C7" s="92"/>
      <c r="D7" s="92"/>
      <c r="E7" s="92"/>
      <c r="F7" s="92"/>
      <c r="G7" s="92"/>
      <c r="H7" s="92"/>
      <c r="I7" s="92"/>
      <c r="J7" s="92"/>
      <c r="K7" s="92"/>
    </row>
    <row r="8" spans="2:16" s="17" customFormat="1" ht="39" customHeight="1" x14ac:dyDescent="0.2">
      <c r="B8" s="18" t="s">
        <v>96</v>
      </c>
      <c r="C8" s="97" t="s">
        <v>74</v>
      </c>
      <c r="D8" s="97"/>
      <c r="E8" s="97"/>
      <c r="F8" s="97"/>
      <c r="G8" s="97"/>
      <c r="H8" s="97"/>
      <c r="I8" s="97"/>
      <c r="J8" s="97"/>
      <c r="K8" s="97"/>
    </row>
  </sheetData>
  <mergeCells count="8">
    <mergeCell ref="B7:K7"/>
    <mergeCell ref="B1:K1"/>
    <mergeCell ref="B4:K4"/>
    <mergeCell ref="B2:K2"/>
    <mergeCell ref="C8:K8"/>
    <mergeCell ref="C5:K5"/>
    <mergeCell ref="C6:K6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2015-08-20T11:08:10Z</cp:lastPrinted>
  <dcterms:created xsi:type="dcterms:W3CDTF">2010-10-06T05:28:12Z</dcterms:created>
  <dcterms:modified xsi:type="dcterms:W3CDTF">2016-05-31T11:18:11Z</dcterms:modified>
</cp:coreProperties>
</file>